
<file path=[Content_Types].xml><?xml version="1.0" encoding="utf-8"?>
<Types xmlns="http://schemas.openxmlformats.org/package/2006/content-type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fbispo-my.sharepoint.com/personal/fsilva_fbispo_com_br/Documents/Área de Trabalho/CAPITAL/"/>
    </mc:Choice>
  </mc:AlternateContent>
  <xr:revisionPtr revIDLastSave="151" documentId="13_ncr:1_{B019C237-1AFC-4B73-90C8-6DD3142A166E}" xr6:coauthVersionLast="47" xr6:coauthVersionMax="47" xr10:uidLastSave="{E9D9FF6A-28FD-4B78-90E1-E12EE8722181}"/>
  <bookViews>
    <workbookView xWindow="-108" yWindow="-108" windowWidth="23256" windowHeight="12456" tabRatio="680" xr2:uid="{30FA6038-109C-4AAB-8400-E04AC10F57D8}"/>
  </bookViews>
  <sheets>
    <sheet name="Cálculo de Capital" sheetId="4" r:id="rId1"/>
    <sheet name="Atividades Operacionais" sheetId="1" r:id="rId2"/>
    <sheet name="Atividades de Investimento" sheetId="2" r:id="rId3"/>
    <sheet name="Atividades de Captação" sheetId="3" r:id="rId4"/>
    <sheet name="Norma_Atividades Objeto Social" sheetId="5" r:id="rId5"/>
    <sheet name="Norma_Res.BCB 517" sheetId="6" r:id="rId6"/>
    <sheet name="Norma_Res Conjunta 14"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4" l="1"/>
  <c r="E39" i="4" s="1"/>
  <c r="E35" i="4"/>
  <c r="E49" i="4"/>
  <c r="D28" i="4"/>
  <c r="D27" i="4"/>
  <c r="D26" i="4"/>
  <c r="D25" i="4"/>
  <c r="D22" i="4"/>
  <c r="D21" i="4"/>
  <c r="D15" i="4"/>
  <c r="D16" i="4"/>
  <c r="D17" i="4"/>
  <c r="D18" i="4"/>
  <c r="D8" i="4"/>
  <c r="E8" i="4" s="1"/>
  <c r="D4" i="4"/>
  <c r="D5" i="4"/>
  <c r="D6" i="4"/>
  <c r="D3" i="4"/>
  <c r="E36" i="4" l="1"/>
  <c r="E37" i="4"/>
  <c r="E38" i="4"/>
  <c r="E3" i="4"/>
  <c r="E25" i="4"/>
  <c r="E21" i="4"/>
  <c r="E15" i="4"/>
  <c r="E51" i="4" l="1"/>
</calcChain>
</file>

<file path=xl/sharedStrings.xml><?xml version="1.0" encoding="utf-8"?>
<sst xmlns="http://schemas.openxmlformats.org/spreadsheetml/2006/main" count="466" uniqueCount="386">
  <si>
    <t>ATIVIDADES OPERACIONAIS</t>
  </si>
  <si>
    <t>Categoria</t>
  </si>
  <si>
    <t>Atividades</t>
  </si>
  <si>
    <t>Instituições/Objeto Social</t>
  </si>
  <si>
    <t>Concessão</t>
  </si>
  <si>
    <t>CONCESSÃO</t>
  </si>
  <si>
    <t>INTERMEDIAÇÃO</t>
  </si>
  <si>
    <t>CUSTÓDIA E ADMINISTRAÇÃO DE RECURSOS DE TERCEIROS</t>
  </si>
  <si>
    <t>SERVIÇOS</t>
  </si>
  <si>
    <r>
      <rPr>
        <b/>
        <sz val="12"/>
        <color theme="1"/>
        <rFont val="Segoe UI"/>
        <family val="2"/>
      </rPr>
      <t>a)</t>
    </r>
    <r>
      <rPr>
        <sz val="12"/>
        <color theme="1"/>
        <rFont val="Segoe UI"/>
        <family val="2"/>
      </rPr>
      <t xml:space="preserve"> bancos comerciais;</t>
    </r>
    <r>
      <rPr>
        <b/>
        <sz val="12"/>
        <color theme="1"/>
        <rFont val="Segoe UI"/>
        <family val="2"/>
      </rPr>
      <t xml:space="preserve"> b)</t>
    </r>
    <r>
      <rPr>
        <sz val="12"/>
        <color theme="1"/>
        <rFont val="Segoe UI"/>
        <family val="2"/>
      </rPr>
      <t xml:space="preserve"> bancos de investimentos;</t>
    </r>
    <r>
      <rPr>
        <b/>
        <sz val="12"/>
        <color theme="1"/>
        <rFont val="Segoe UI"/>
        <family val="2"/>
      </rPr>
      <t xml:space="preserve"> c)</t>
    </r>
    <r>
      <rPr>
        <sz val="12"/>
        <color theme="1"/>
        <rFont val="Segoe UI"/>
        <family val="2"/>
      </rPr>
      <t xml:space="preserve"> PSAVs modalidade intermediária; </t>
    </r>
    <r>
      <rPr>
        <b/>
        <sz val="12"/>
        <color theme="1"/>
        <rFont val="Segoe UI"/>
        <family val="2"/>
      </rPr>
      <t>d)</t>
    </r>
    <r>
      <rPr>
        <sz val="12"/>
        <color theme="1"/>
        <rFont val="Segoe UI"/>
        <family val="2"/>
      </rPr>
      <t xml:space="preserve"> PSAVs modalidade correotra; </t>
    </r>
    <r>
      <rPr>
        <b/>
        <sz val="12"/>
        <color theme="1"/>
        <rFont val="Segoe UI"/>
        <family val="2"/>
      </rPr>
      <t>e)</t>
    </r>
    <r>
      <rPr>
        <sz val="12"/>
        <color theme="1"/>
        <rFont val="Segoe UI"/>
        <family val="2"/>
      </rPr>
      <t xml:space="preserve"> sociedades corretoras de câmbio;</t>
    </r>
    <r>
      <rPr>
        <b/>
        <sz val="12"/>
        <color theme="1"/>
        <rFont val="Segoe UI"/>
        <family val="2"/>
      </rPr>
      <t xml:space="preserve"> f)</t>
    </r>
    <r>
      <rPr>
        <sz val="12"/>
        <color theme="1"/>
        <rFont val="Segoe UI"/>
        <family val="2"/>
      </rPr>
      <t xml:space="preserve"> CTVM; </t>
    </r>
    <r>
      <rPr>
        <b/>
        <sz val="12"/>
        <color theme="1"/>
        <rFont val="Segoe UI"/>
        <family val="2"/>
      </rPr>
      <t xml:space="preserve">g) </t>
    </r>
    <r>
      <rPr>
        <sz val="12"/>
        <color theme="1"/>
        <rFont val="Segoe UI"/>
        <family val="2"/>
      </rPr>
      <t xml:space="preserve">DTVM; </t>
    </r>
    <r>
      <rPr>
        <b/>
        <sz val="12"/>
        <color theme="1"/>
        <rFont val="Segoe UI"/>
        <family val="2"/>
      </rPr>
      <t>h)</t>
    </r>
    <r>
      <rPr>
        <sz val="12"/>
        <color theme="1"/>
        <rFont val="Segoe UI"/>
        <family val="2"/>
      </rPr>
      <t xml:space="preserve"> </t>
    </r>
    <r>
      <rPr>
        <b/>
        <sz val="12"/>
        <color rgb="FFFF0000"/>
        <rFont val="Segoe UI"/>
        <family val="2"/>
      </rPr>
      <t>SEP</t>
    </r>
    <r>
      <rPr>
        <sz val="12"/>
        <color theme="1"/>
        <rFont val="Segoe UI"/>
        <family val="2"/>
      </rPr>
      <t>;</t>
    </r>
    <r>
      <rPr>
        <b/>
        <sz val="12"/>
        <color theme="1"/>
        <rFont val="Segoe UI"/>
        <family val="2"/>
      </rPr>
      <t xml:space="preserve"> i)</t>
    </r>
    <r>
      <rPr>
        <sz val="12"/>
        <color theme="1"/>
        <rFont val="Segoe UI"/>
        <family val="2"/>
      </rPr>
      <t xml:space="preserve"> instituições de pagamento credenciadoras;</t>
    </r>
    <r>
      <rPr>
        <b/>
        <sz val="12"/>
        <color theme="1"/>
        <rFont val="Segoe UI"/>
        <family val="2"/>
      </rPr>
      <t xml:space="preserve"> j)</t>
    </r>
    <r>
      <rPr>
        <b/>
        <sz val="12"/>
        <color rgb="FFFF0000"/>
        <rFont val="Segoe UI"/>
        <family val="2"/>
      </rPr>
      <t xml:space="preserve"> instituições de pagamento emissoras de moeda eletrônica</t>
    </r>
  </si>
  <si>
    <r>
      <rPr>
        <b/>
        <sz val="12"/>
        <color theme="1"/>
        <rFont val="Segoe UI"/>
        <family val="2"/>
      </rPr>
      <t xml:space="preserve"> </t>
    </r>
    <r>
      <rPr>
        <b/>
        <sz val="12"/>
        <color rgb="FFFF0000"/>
        <rFont val="Segoe UI"/>
        <family val="2"/>
      </rPr>
      <t>--&gt;</t>
    </r>
    <r>
      <rPr>
        <sz val="12"/>
        <color theme="1"/>
        <rFont val="Segoe UI"/>
        <family val="2"/>
      </rPr>
      <t xml:space="preserve"> Adiantamentos;
</t>
    </r>
    <r>
      <rPr>
        <b/>
        <sz val="12"/>
        <color theme="1"/>
        <rFont val="Segoe UI"/>
        <family val="2"/>
      </rPr>
      <t xml:space="preserve"> </t>
    </r>
    <r>
      <rPr>
        <b/>
        <sz val="12"/>
        <color rgb="FFFF0000"/>
        <rFont val="Segoe UI"/>
        <family val="2"/>
      </rPr>
      <t>--&gt;</t>
    </r>
    <r>
      <rPr>
        <sz val="12"/>
        <color theme="1"/>
        <rFont val="Segoe UI"/>
        <family val="2"/>
      </rPr>
      <t xml:space="preserve"> Disponibilização de limites de crédito e outros compromissos de crédito;
</t>
    </r>
    <r>
      <rPr>
        <sz val="12"/>
        <color rgb="FFFF0000"/>
        <rFont val="Segoe UI"/>
        <family val="2"/>
      </rPr>
      <t xml:space="preserve"> </t>
    </r>
    <r>
      <rPr>
        <b/>
        <sz val="12"/>
        <color rgb="FFFF0000"/>
        <rFont val="Segoe UI"/>
        <family val="2"/>
      </rPr>
      <t>--&gt;</t>
    </r>
    <r>
      <rPr>
        <sz val="12"/>
        <color theme="1"/>
        <rFont val="Segoe UI"/>
        <family val="2"/>
      </rPr>
      <t xml:space="preserve"> Emissão de instrumento pós-pago;
</t>
    </r>
    <r>
      <rPr>
        <b/>
        <sz val="12"/>
        <color rgb="FFFF0000"/>
        <rFont val="Segoe UI"/>
        <family val="2"/>
      </rPr>
      <t xml:space="preserve"> --&gt;</t>
    </r>
    <r>
      <rPr>
        <sz val="12"/>
        <color theme="1"/>
        <rFont val="Segoe UI"/>
        <family val="2"/>
      </rPr>
      <t xml:space="preserve"> </t>
    </r>
    <r>
      <rPr>
        <b/>
        <sz val="12"/>
        <color rgb="FFFF0000"/>
        <rFont val="Segoe UI"/>
        <family val="2"/>
      </rPr>
      <t>Empréstimos e financiamentos</t>
    </r>
    <r>
      <rPr>
        <sz val="12"/>
        <rFont val="Segoe UI"/>
        <family val="2"/>
      </rPr>
      <t>;</t>
    </r>
    <r>
      <rPr>
        <sz val="12"/>
        <color theme="1"/>
        <rFont val="Segoe UI"/>
        <family val="2"/>
      </rPr>
      <t xml:space="preserve">
 </t>
    </r>
    <r>
      <rPr>
        <b/>
        <sz val="12"/>
        <color rgb="FFFF0000"/>
        <rFont val="Segoe UI"/>
        <family val="2"/>
      </rPr>
      <t>--&gt;</t>
    </r>
    <r>
      <rPr>
        <sz val="12"/>
        <color theme="1"/>
        <rFont val="Segoe UI"/>
        <family val="2"/>
      </rPr>
      <t xml:space="preserve"> Operações de arrendamento mercantil financeiro;
 </t>
    </r>
    <r>
      <rPr>
        <b/>
        <sz val="12"/>
        <color rgb="FFFF0000"/>
        <rFont val="Segoe UI"/>
        <family val="2"/>
      </rPr>
      <t>--&gt;</t>
    </r>
    <r>
      <rPr>
        <sz val="12"/>
        <color theme="1"/>
        <rFont val="Segoe UI"/>
        <family val="2"/>
      </rPr>
      <t xml:space="preserve"> Prestação de aval, coobrigação ou qualquer outra modalidade de garantia pessoal;
 </t>
    </r>
    <r>
      <rPr>
        <b/>
        <sz val="12"/>
        <color rgb="FFFF0000"/>
        <rFont val="Segoe UI"/>
        <family val="2"/>
      </rPr>
      <t>--&gt;</t>
    </r>
    <r>
      <rPr>
        <sz val="12"/>
        <color theme="1"/>
        <rFont val="Segoe UI"/>
        <family val="2"/>
      </rPr>
      <t xml:space="preserve"> </t>
    </r>
    <r>
      <rPr>
        <b/>
        <sz val="12"/>
        <color rgb="FFFF0000"/>
        <rFont val="Segoe UI"/>
        <family val="2"/>
      </rPr>
      <t>Aquisição e desconto de recebíveis mercantil</t>
    </r>
    <r>
      <rPr>
        <sz val="12"/>
        <color theme="1"/>
        <rFont val="Segoe UI"/>
        <family val="2"/>
      </rPr>
      <t xml:space="preserve">; e
</t>
    </r>
    <r>
      <rPr>
        <b/>
        <sz val="12"/>
        <color rgb="FFFF0000"/>
        <rFont val="Segoe UI"/>
        <family val="2"/>
      </rPr>
      <t xml:space="preserve"> --&gt;</t>
    </r>
    <r>
      <rPr>
        <sz val="12"/>
        <color theme="1"/>
        <rFont val="Segoe UI"/>
        <family val="2"/>
      </rPr>
      <t xml:space="preserve"> Antecipação de recebíveis de arranjos de pagamento.</t>
    </r>
  </si>
  <si>
    <r>
      <rPr>
        <b/>
        <sz val="12"/>
        <color rgb="FFFF0000"/>
        <rFont val="Segoe UI"/>
        <family val="2"/>
      </rPr>
      <t xml:space="preserve"> --&gt;</t>
    </r>
    <r>
      <rPr>
        <sz val="12"/>
        <color theme="1"/>
        <rFont val="Segoe UI"/>
        <family val="2"/>
      </rPr>
      <t xml:space="preserve"> Compra e venda, em nome de terceiros, de títulos e valores mobiliários, de metais preciosos, de moeda estrangeira e de ativos virtuais;
 </t>
    </r>
    <r>
      <rPr>
        <b/>
        <sz val="12"/>
        <color rgb="FFFF0000"/>
        <rFont val="Segoe UI"/>
        <family val="2"/>
      </rPr>
      <t>--&gt;</t>
    </r>
    <r>
      <rPr>
        <sz val="12"/>
        <color theme="1"/>
        <rFont val="Segoe UI"/>
        <family val="2"/>
      </rPr>
      <t xml:space="preserve"> </t>
    </r>
    <r>
      <rPr>
        <b/>
        <sz val="12"/>
        <color rgb="FFFF0000"/>
        <rFont val="Segoe UI"/>
        <family val="2"/>
      </rPr>
      <t>Emissão de moeda eletrônica</t>
    </r>
    <r>
      <rPr>
        <sz val="12"/>
        <rFont val="Segoe UI"/>
        <family val="2"/>
      </rPr>
      <t>;</t>
    </r>
    <r>
      <rPr>
        <sz val="12"/>
        <color theme="1"/>
        <rFont val="Segoe UI"/>
        <family val="2"/>
      </rPr>
      <t xml:space="preserve">
 </t>
    </r>
    <r>
      <rPr>
        <b/>
        <sz val="12"/>
        <color rgb="FFFF0000"/>
        <rFont val="Segoe UI"/>
        <family val="2"/>
      </rPr>
      <t>--&gt;</t>
    </r>
    <r>
      <rPr>
        <sz val="12"/>
        <color theme="1"/>
        <rFont val="Segoe UI"/>
        <family val="2"/>
      </rPr>
      <t xml:space="preserve"> Operações em bolsas de valores, de mercadorias e de futuros, bem como em mercados de balcão, em nome de terceiros;
</t>
    </r>
    <r>
      <rPr>
        <b/>
        <sz val="12"/>
        <color rgb="FFFF0000"/>
        <rFont val="Segoe UI"/>
        <family val="2"/>
      </rPr>
      <t xml:space="preserve"> --&gt;</t>
    </r>
    <r>
      <rPr>
        <sz val="12"/>
        <color theme="1"/>
        <rFont val="Segoe UI"/>
        <family val="2"/>
      </rPr>
      <t xml:space="preserve"> </t>
    </r>
    <r>
      <rPr>
        <b/>
        <sz val="12"/>
        <color rgb="FFFF0000"/>
        <rFont val="Segoe UI"/>
        <family val="2"/>
      </rPr>
      <t>Operações de empréstimos e de financiamento entre pessoas esclusivamente por meio de plataforma eletrônica</t>
    </r>
    <r>
      <rPr>
        <sz val="12"/>
        <color theme="1"/>
        <rFont val="Segoe UI"/>
        <family val="2"/>
      </rPr>
      <t xml:space="preserve">;
 </t>
    </r>
    <r>
      <rPr>
        <b/>
        <sz val="12"/>
        <color rgb="FFFF0000"/>
        <rFont val="Segoe UI"/>
        <family val="2"/>
      </rPr>
      <t>--&gt;</t>
    </r>
    <r>
      <rPr>
        <sz val="12"/>
        <color theme="1"/>
        <rFont val="Segoe UI"/>
        <family val="2"/>
      </rPr>
      <t xml:space="preserve"> Pagamentos e transferências, inclusive internacionais; e
</t>
    </r>
    <r>
      <rPr>
        <b/>
        <sz val="12"/>
        <color theme="1"/>
        <rFont val="Segoe UI"/>
        <family val="2"/>
      </rPr>
      <t xml:space="preserve"> </t>
    </r>
    <r>
      <rPr>
        <b/>
        <sz val="12"/>
        <color rgb="FFFF0000"/>
        <rFont val="Segoe UI"/>
        <family val="2"/>
      </rPr>
      <t>--&gt;</t>
    </r>
    <r>
      <rPr>
        <sz val="12"/>
        <color theme="1"/>
        <rFont val="Segoe UI"/>
        <family val="2"/>
      </rPr>
      <t xml:space="preserve"> credenciamento.</t>
    </r>
  </si>
  <si>
    <r>
      <rPr>
        <b/>
        <sz val="12"/>
        <color rgb="FFFF0000"/>
        <rFont val="Segoe UI"/>
        <family val="2"/>
      </rPr>
      <t xml:space="preserve"> --&gt;</t>
    </r>
    <r>
      <rPr>
        <sz val="12"/>
        <color theme="1"/>
        <rFont val="Segoe UI"/>
        <family val="2"/>
      </rPr>
      <t xml:space="preserve"> Custódia de valores, títulos e valores mobiliários ou ativos virtuais de terceiros;
 </t>
    </r>
    <r>
      <rPr>
        <b/>
        <sz val="12"/>
        <color rgb="FFFF0000"/>
        <rFont val="Segoe UI"/>
        <family val="2"/>
      </rPr>
      <t>--&gt;</t>
    </r>
    <r>
      <rPr>
        <sz val="12"/>
        <color theme="1"/>
        <rFont val="Segoe UI"/>
        <family val="2"/>
      </rPr>
      <t xml:space="preserve"> gestão profissional de ativos financeiros ou ativos virtuais de terceiros, incluindo a administração de: 1) carteira de ativos virtuais; 2) carteiras de títulos e valores mobiliários; 3) fundos de desenvolvimento; e 4) fundos e clubes de investimentos.
</t>
    </r>
  </si>
  <si>
    <r>
      <rPr>
        <b/>
        <sz val="12"/>
        <color theme="1"/>
        <rFont val="Segoe UI"/>
        <family val="2"/>
      </rPr>
      <t xml:space="preserve">a) </t>
    </r>
    <r>
      <rPr>
        <sz val="12"/>
        <color theme="1"/>
        <rFont val="Segoe UI"/>
        <family val="2"/>
      </rPr>
      <t xml:space="preserve">CTVM;
</t>
    </r>
    <r>
      <rPr>
        <b/>
        <sz val="12"/>
        <color theme="1"/>
        <rFont val="Segoe UI"/>
        <family val="2"/>
      </rPr>
      <t>b)</t>
    </r>
    <r>
      <rPr>
        <sz val="12"/>
        <color theme="1"/>
        <rFont val="Segoe UI"/>
        <family val="2"/>
      </rPr>
      <t xml:space="preserve"> DTVM;
</t>
    </r>
    <r>
      <rPr>
        <b/>
        <sz val="12"/>
        <color theme="1"/>
        <rFont val="Segoe UI"/>
        <family val="2"/>
      </rPr>
      <t xml:space="preserve">c) </t>
    </r>
    <r>
      <rPr>
        <sz val="12"/>
        <color theme="1"/>
        <rFont val="Segoe UI"/>
        <family val="2"/>
      </rPr>
      <t xml:space="preserve">PSAVs modalidade corretora; e
</t>
    </r>
    <r>
      <rPr>
        <b/>
        <sz val="12"/>
        <color theme="1"/>
        <rFont val="Segoe UI"/>
        <family val="2"/>
      </rPr>
      <t>d)</t>
    </r>
    <r>
      <rPr>
        <sz val="12"/>
        <color theme="1"/>
        <rFont val="Segoe UI"/>
        <family val="2"/>
      </rPr>
      <t xml:space="preserve"> PSAVs modalidade custodiante.</t>
    </r>
  </si>
  <si>
    <r>
      <rPr>
        <b/>
        <sz val="12"/>
        <color theme="1"/>
        <rFont val="Segoe UI"/>
        <family val="2"/>
      </rPr>
      <t>a)</t>
    </r>
    <r>
      <rPr>
        <sz val="12"/>
        <color theme="1"/>
        <rFont val="Segoe UI"/>
        <family val="2"/>
      </rPr>
      <t xml:space="preserve"> agências de fomento; </t>
    </r>
    <r>
      <rPr>
        <b/>
        <sz val="12"/>
        <color theme="1"/>
        <rFont val="Segoe UI"/>
        <family val="2"/>
      </rPr>
      <t>b)</t>
    </r>
    <r>
      <rPr>
        <sz val="12"/>
        <color theme="1"/>
        <rFont val="Segoe UI"/>
        <family val="2"/>
      </rPr>
      <t xml:space="preserve"> associações de poupança e empréstimos; </t>
    </r>
    <r>
      <rPr>
        <b/>
        <sz val="12"/>
        <color theme="1"/>
        <rFont val="Segoe UI"/>
        <family val="2"/>
      </rPr>
      <t>c)</t>
    </r>
    <r>
      <rPr>
        <sz val="12"/>
        <color theme="1"/>
        <rFont val="Segoe UI"/>
        <family val="2"/>
      </rPr>
      <t xml:space="preserve"> bancos comerciais; </t>
    </r>
    <r>
      <rPr>
        <b/>
        <sz val="12"/>
        <color theme="1"/>
        <rFont val="Segoe UI"/>
        <family val="2"/>
      </rPr>
      <t xml:space="preserve">d) </t>
    </r>
    <r>
      <rPr>
        <sz val="12"/>
        <color theme="1"/>
        <rFont val="Segoe UI"/>
        <family val="2"/>
      </rPr>
      <t>bancos de câmbio;</t>
    </r>
    <r>
      <rPr>
        <b/>
        <sz val="12"/>
        <color theme="1"/>
        <rFont val="Segoe UI"/>
        <family val="2"/>
      </rPr>
      <t xml:space="preserve"> e)</t>
    </r>
    <r>
      <rPr>
        <sz val="12"/>
        <color theme="1"/>
        <rFont val="Segoe UI"/>
        <family val="2"/>
      </rPr>
      <t xml:space="preserve"> bancos de desenvolvimento;</t>
    </r>
    <r>
      <rPr>
        <b/>
        <sz val="12"/>
        <color theme="1"/>
        <rFont val="Segoe UI"/>
        <family val="2"/>
      </rPr>
      <t xml:space="preserve"> f)</t>
    </r>
    <r>
      <rPr>
        <sz val="12"/>
        <color theme="1"/>
        <rFont val="Segoe UI"/>
        <family val="2"/>
      </rPr>
      <t xml:space="preserve"> </t>
    </r>
    <r>
      <rPr>
        <b/>
        <sz val="12"/>
        <color rgb="FFFF0000"/>
        <rFont val="Segoe UI"/>
        <family val="2"/>
      </rPr>
      <t>bancos de investimento</t>
    </r>
    <r>
      <rPr>
        <sz val="12"/>
        <color theme="1"/>
        <rFont val="Segoe UI"/>
        <family val="2"/>
      </rPr>
      <t>;</t>
    </r>
    <r>
      <rPr>
        <b/>
        <sz val="12"/>
        <color theme="1"/>
        <rFont val="Segoe UI"/>
        <family val="2"/>
      </rPr>
      <t xml:space="preserve"> g)</t>
    </r>
    <r>
      <rPr>
        <sz val="12"/>
        <color theme="1"/>
        <rFont val="Segoe UI"/>
        <family val="2"/>
      </rPr>
      <t xml:space="preserve"> companhias hipotecárias;</t>
    </r>
    <r>
      <rPr>
        <b/>
        <sz val="12"/>
        <color theme="1"/>
        <rFont val="Segoe UI"/>
        <family val="2"/>
      </rPr>
      <t xml:space="preserve"> h)</t>
    </r>
    <r>
      <rPr>
        <sz val="12"/>
        <color theme="1"/>
        <rFont val="Segoe UI"/>
        <family val="2"/>
      </rPr>
      <t xml:space="preserve"> cooperativas de crédito;</t>
    </r>
    <r>
      <rPr>
        <b/>
        <sz val="12"/>
        <color theme="1"/>
        <rFont val="Segoe UI"/>
        <family val="2"/>
      </rPr>
      <t xml:space="preserve"> i)</t>
    </r>
    <r>
      <rPr>
        <sz val="12"/>
        <color theme="1"/>
        <rFont val="Segoe UI"/>
        <family val="2"/>
      </rPr>
      <t xml:space="preserve"> sociedades de arrendamento mercantil; </t>
    </r>
    <r>
      <rPr>
        <b/>
        <sz val="12"/>
        <color theme="1"/>
        <rFont val="Segoe UI"/>
        <family val="2"/>
      </rPr>
      <t xml:space="preserve">j) </t>
    </r>
    <r>
      <rPr>
        <b/>
        <sz val="12"/>
        <color rgb="FFFF0000"/>
        <rFont val="Segoe UI"/>
        <family val="2"/>
      </rPr>
      <t>SCD</t>
    </r>
    <r>
      <rPr>
        <sz val="12"/>
        <color theme="1"/>
        <rFont val="Segoe UI"/>
        <family val="2"/>
      </rPr>
      <t xml:space="preserve">; </t>
    </r>
    <r>
      <rPr>
        <b/>
        <sz val="12"/>
        <color theme="1"/>
        <rFont val="Segoe UI"/>
        <family val="2"/>
      </rPr>
      <t>k)</t>
    </r>
    <r>
      <rPr>
        <sz val="12"/>
        <color theme="1"/>
        <rFont val="Segoe UI"/>
        <family val="2"/>
      </rPr>
      <t xml:space="preserve"> SCFI;</t>
    </r>
    <r>
      <rPr>
        <b/>
        <sz val="12"/>
        <color theme="1"/>
        <rFont val="Segoe UI"/>
        <family val="2"/>
      </rPr>
      <t xml:space="preserve"> l) </t>
    </r>
    <r>
      <rPr>
        <sz val="12"/>
        <color theme="1"/>
        <rFont val="Segoe UI"/>
        <family val="2"/>
      </rPr>
      <t xml:space="preserve">sociedades de crédito imobiliário; </t>
    </r>
    <r>
      <rPr>
        <b/>
        <sz val="12"/>
        <color theme="1"/>
        <rFont val="Segoe UI"/>
        <family val="2"/>
      </rPr>
      <t>m)</t>
    </r>
    <r>
      <rPr>
        <sz val="12"/>
        <color theme="1"/>
        <rFont val="Segoe UI"/>
        <family val="2"/>
      </rPr>
      <t xml:space="preserve"> SCM;</t>
    </r>
    <r>
      <rPr>
        <b/>
        <sz val="12"/>
        <color theme="1"/>
        <rFont val="Segoe UI"/>
        <family val="2"/>
      </rPr>
      <t xml:space="preserve"> n)</t>
    </r>
    <r>
      <rPr>
        <sz val="12"/>
        <color theme="1"/>
        <rFont val="Segoe UI"/>
        <family val="2"/>
      </rPr>
      <t xml:space="preserve"> instituições de pagamento emissoras de instrumento de pagamento pós-pago; e </t>
    </r>
    <r>
      <rPr>
        <b/>
        <sz val="12"/>
        <color theme="1"/>
        <rFont val="Segoe UI"/>
        <family val="2"/>
      </rPr>
      <t>o)</t>
    </r>
    <r>
      <rPr>
        <sz val="12"/>
        <color theme="1"/>
        <rFont val="Segoe UI"/>
        <family val="2"/>
      </rPr>
      <t>instituições de pagamento credenciadoras.</t>
    </r>
  </si>
  <si>
    <t xml:space="preserve"> --&gt; que não envolvem fluxo financeiro: 1) administração de grupos de consórcio; 2) emissão de certificado; 3) atuação como agente fiduciário; 4) agregação de dados; 5) análise de crédito para terceiros; 6) consultoria, assessoria ou assistência técnica; 7) emissão, subscrição e distribuição de títulos e valores mobiliários; 8) iniciação de transação de pagamento; 9) operações de arrendamento mercantil operacional; 10) escrituração de ações e de outros valores mobiliários; 11) processamento e armazenamento de dads e de computação em nuvem; 12) agregação de dados compartilhados no âmbito do Open Finance; e 13) compartilhamento de dados com entidades não autorizadas a funcionar pelo BC - parcerias Open Finance.
 --&gt; que envolvem fluxo financeiro, mas são prestados por conta e ordem de terceiros: 1) cobrança de crédito para terceiros; 2) atuação como correspondente; 3) atuação como representante de seguros; e 4) pagamento de salários, proventos, soldos, vencimentos, aposentadorias, pensões e similares.</t>
  </si>
  <si>
    <t>a) administradoras de consórcios;
b) confederações de serviços formados por cooperativas de crédito; e
c) instituições de pagamento iniciadoras de transação de pagamento.</t>
  </si>
  <si>
    <t>ATIVIDADES DE INVESTIMENTO</t>
  </si>
  <si>
    <t>Observações</t>
  </si>
  <si>
    <t>RESTRITA</t>
  </si>
  <si>
    <t>LIVRE</t>
  </si>
  <si>
    <r>
      <rPr>
        <b/>
        <sz val="12"/>
        <color theme="1"/>
        <rFont val="Segoe UI"/>
        <family val="2"/>
      </rPr>
      <t>Cuja regulamentação específica preveja:</t>
    </r>
    <r>
      <rPr>
        <sz val="12"/>
        <color theme="1"/>
        <rFont val="Segoe UI"/>
        <family val="2"/>
      </rPr>
      <t xml:space="preserve">
 --&gt; expressa e taxativamente as formas de aplicação dos recursos; ou
 --&gt; qualquer vedação na forma de aplicação desses recursos.</t>
    </r>
  </si>
  <si>
    <t>Não enquadradas como restrita</t>
  </si>
  <si>
    <t>A classificação da atividade de investimento deve considerar todas as formas de aplicação permitidas pela regulamentação específica, mesmo que não utilizada pela instituição.
A atividade de investimento das instituições financeiras e demais instituições autorizadas que, nos termos da regulamentação específica vigente, optem pelo Regime Prudencial Simplificado - RPS devem ser classificada como restrita.
As formas de aplicação definidas na regulamentação específica para fins de destinação dos recursos aportados pelo público em conta de pagamentop pré-paga e conta de registro não devem ser consideradas na classificação das atividades de investimento.</t>
  </si>
  <si>
    <t>ATIVIDADES DE CAPTAÇÃO</t>
  </si>
  <si>
    <t>DEPÓSITO</t>
  </si>
  <si>
    <t>RECURSOS PÚBLICO</t>
  </si>
  <si>
    <t>RECURSOS INSTITUCIONAIS</t>
  </si>
  <si>
    <t>RECURSOS PRÓPRIOS</t>
  </si>
  <si>
    <t>Assim considerados a captação de recursos do público sob a forma de :
 --&gt; depósitos de poupança;
 --&gt; depósitos a prazo;
 --&gt; depósitos à vista; e
 --&gt; outras contas de depósitos, sem remuneração, não movimentáveis pelo titular.</t>
  </si>
  <si>
    <t>Exceto depósitos, assim considerados a captação de recursos do público por meio de emissão de títulos, conforme definido pelo BC.</t>
  </si>
  <si>
    <t>Assim considerados os recursos provenientes de:
 --&gt; cessão de crédito;
 --&gt; depósitos interfinanceiros;
 --&gt; operações de repasses e de empréstimos originários de:
       1) entidades nacionais e estrangeiras;
       2) fundos oficiais; e
       3) instituições financeiras nacionais e estrangeiras.</t>
  </si>
  <si>
    <t xml:space="preserve">Assim considerados os recursos provenientes de capital próprio, inclusive na forma de captação de recursos dos seus sócios, acionistas ou associados.
</t>
  </si>
  <si>
    <r>
      <rPr>
        <b/>
        <sz val="12"/>
        <color theme="1"/>
        <rFont val="Segoe UI"/>
        <family val="2"/>
      </rPr>
      <t>A classificação da atividade de captação deve observar:</t>
    </r>
    <r>
      <rPr>
        <sz val="12"/>
        <color theme="1"/>
        <rFont val="Segoe UI"/>
        <family val="2"/>
      </rPr>
      <t xml:space="preserve">
 --&gt; Todas as fontes de recursos permitidas pela regulamentação específica, mesmo que não utilizada pela instituição; e
 --&gt; a categoria que possui maior fator associado.
</t>
    </r>
    <r>
      <rPr>
        <b/>
        <sz val="12"/>
        <color theme="1"/>
        <rFont val="Segoe UI"/>
        <family val="2"/>
      </rPr>
      <t>Na classificação, não devem ser considerados:</t>
    </r>
    <r>
      <rPr>
        <sz val="12"/>
        <color theme="1"/>
        <rFont val="Segoe UI"/>
        <family val="2"/>
      </rPr>
      <t xml:space="preserve">
 --&gt; os recursos aportados pelo público em contas de pagamento pré-paga e contas de registro, para as quais a regulamentação defina a forma de aplicação enquanto não destinados pelo cliente; e
--&gt; os empréstimos e financiamentos vinculados à aquisição de bens para uso próprio.</t>
    </r>
  </si>
  <si>
    <t>CATEGORIA</t>
  </si>
  <si>
    <t>QTDE ATIVIDADES</t>
  </si>
  <si>
    <t>R$ DE REFERÊNCIA</t>
  </si>
  <si>
    <t>Conta - Custo</t>
  </si>
  <si>
    <t>Racional</t>
  </si>
  <si>
    <t>i - concessão</t>
  </si>
  <si>
    <t>ii - custódia e administração</t>
  </si>
  <si>
    <t>iii - intermediação</t>
  </si>
  <si>
    <t>iv - serviços</t>
  </si>
  <si>
    <t>i - a prestação de serviços de BaaS;</t>
  </si>
  <si>
    <t>iii -o compartilhamento de dados com entidades não autorizadas a funcionar pelo BC - parcerias Open Finance;</t>
  </si>
  <si>
    <t>ii - a agregação de dados compartilhados no âmbito do Open Finance;</t>
  </si>
  <si>
    <t>iv - o provimento de conta transacional no âmbito do Pix; e</t>
  </si>
  <si>
    <t>v - a prestação de serviço de liquidação no âmbito do Pix para cooperativas filiadas, no caso de confederação de crédito, para sistemas de três níveis, ou de cooperativa central de crédito, para sistemas de dois níveis.</t>
  </si>
  <si>
    <t>ATIVIDADE OPERACIONAL</t>
  </si>
  <si>
    <t>Prestação de atividade</t>
  </si>
  <si>
    <t>R$ por atividade</t>
  </si>
  <si>
    <t>Conta - Operacional</t>
  </si>
  <si>
    <t>Custódia e administração</t>
  </si>
  <si>
    <t>Intermediação</t>
  </si>
  <si>
    <t>Serviços</t>
  </si>
  <si>
    <t>ATIVIDADE DE INVESTIMENTO</t>
  </si>
  <si>
    <t>Conta - Investimento</t>
  </si>
  <si>
    <t>Restrita</t>
  </si>
  <si>
    <t>Livre</t>
  </si>
  <si>
    <t>ATIVIDADE DE CAPTAÇÃO</t>
  </si>
  <si>
    <t>Conta - Captação</t>
  </si>
  <si>
    <t>Recursos Próprios</t>
  </si>
  <si>
    <t>Recursos Institucionais</t>
  </si>
  <si>
    <t>Recursos do público, exceto depósitos</t>
  </si>
  <si>
    <t>Depósitos</t>
  </si>
  <si>
    <t>NÃO</t>
  </si>
  <si>
    <t>Valor cumulativo por tipo de atividade</t>
  </si>
  <si>
    <t>Caso a instituição preste mais de uma modalidade de serviço devem ser adicionado 50% daquele valor para cada novo serviço, observado que o limite do total do valor da parcela é de R$ 10 milhões de reais.</t>
  </si>
  <si>
    <t>% por atividade</t>
  </si>
  <si>
    <t>CAPITAL MÍNIMO EXIGIDO  - RESOLUÇÃO CONJUNTA 14, DE 03/11/2025</t>
  </si>
  <si>
    <t>Valor estabelecido para cada tipo de ATIVIDADE OPERACIONAL</t>
  </si>
  <si>
    <t>Valor estabelecido para cada tipo de ATIVIDADE DE INVESTIMENTO</t>
  </si>
  <si>
    <t>Valor estabelecido para cada tipo de ATIVIDADE DE CAPTAÇÃO</t>
  </si>
  <si>
    <t>(atividade Operacional + Atividade de Investimento) * Atividade de Captação) + Custo Inicial Base</t>
  </si>
  <si>
    <t>DATA</t>
  </si>
  <si>
    <t>%</t>
  </si>
  <si>
    <t>TRANSIÇÃO</t>
  </si>
  <si>
    <t>VALOR</t>
  </si>
  <si>
    <t>A partir de 01/01/2028</t>
  </si>
  <si>
    <t>PLA AJUSTADO NA DATA DE:</t>
  </si>
  <si>
    <t>VR PATRIMONIO LÍQUIDO --&gt;</t>
  </si>
  <si>
    <t>(+) Contas de Resultado Credor  --&gt;</t>
  </si>
  <si>
    <t>(-) Ajustes de avaliação patrimonial --&gt;</t>
  </si>
  <si>
    <t>(-) Reserva de Reavaliação --&gt;</t>
  </si>
  <si>
    <t>(-) Contas de Resultado devedor --&gt;</t>
  </si>
  <si>
    <t>TOTAL PATRIMÔNIO LÍQUIDO AJUSTADO --&gt;</t>
  </si>
  <si>
    <t>Digitar valores: (exemplo)
Positivos = 100
Negativos = -100</t>
  </si>
  <si>
    <r>
      <t xml:space="preserve">EXCESSO OU </t>
    </r>
    <r>
      <rPr>
        <b/>
        <sz val="11"/>
        <color rgb="FFFF0000"/>
        <rFont val="Aptos Narrow"/>
        <family val="2"/>
        <scheme val="minor"/>
      </rPr>
      <t>DEFICIÊNCIA</t>
    </r>
    <r>
      <rPr>
        <b/>
        <sz val="11"/>
        <color theme="1"/>
        <rFont val="Aptos Narrow"/>
        <family val="2"/>
        <scheme val="minor"/>
      </rPr>
      <t xml:space="preserve"> DE CAPITAL --&gt;</t>
    </r>
  </si>
  <si>
    <t>(-) participações no limite mínimo de capital social integralizado e de patrimônio líquido ajustado de instituições financeiras e demais instituições autorizadas a funcionar pelo BC. --&gt;</t>
  </si>
  <si>
    <t>RESOLUÇÃO BCB 517 DE 03/11/2025</t>
  </si>
  <si>
    <t>CAPITULO II</t>
  </si>
  <si>
    <t>DAS ATIVIDADES OPERACIONAIS</t>
  </si>
  <si>
    <t>Seção II</t>
  </si>
  <si>
    <t>Das atividades associadas ao objeto social</t>
  </si>
  <si>
    <t>Art. 3º  Para fins do disposto no art. 10, § 1º, da Resolução Conjunta nº 14, de 3 de novembro de 2025, as instituições mencionadas no art. 1º devem considerar como associadas ao seu objeto social as seguintes categorias de atividades operacionais:</t>
  </si>
  <si>
    <t>I - concessão:</t>
  </si>
  <si>
    <t>a) agências de fomento;</t>
  </si>
  <si>
    <t>b) associações de poupança e empréstimo;</t>
  </si>
  <si>
    <t>c) bancos comerciais;</t>
  </si>
  <si>
    <t>d) bancos de câmbio;</t>
  </si>
  <si>
    <t>e) bancos de desenvolvimento;</t>
  </si>
  <si>
    <t>f) bancos de investimento;</t>
  </si>
  <si>
    <t>g) companhias hipotecárias;</t>
  </si>
  <si>
    <t>h) cooperativas de crédito;</t>
  </si>
  <si>
    <t>i) sociedades de arrendamento mercantil;</t>
  </si>
  <si>
    <t>j) sociedades de crédito direto;</t>
  </si>
  <si>
    <t>k) sociedades de crédito, financiamento e investimento;</t>
  </si>
  <si>
    <t>l) sociedades de crédito imobiliário;</t>
  </si>
  <si>
    <t>m) sociedades de crédito ao microempreendedor e à empresa de pequeno porte;</t>
  </si>
  <si>
    <t>n) instituições de pagamento classificadas na modalidade emissor de instrumento de pagamento pós-pago; e</t>
  </si>
  <si>
    <t>o) instituições de pagamento classificadas na modalidade credenciador;</t>
  </si>
  <si>
    <t>II - intermediação:</t>
  </si>
  <si>
    <t>a) bancos comerciais;</t>
  </si>
  <si>
    <t>b) bancos de investimento;</t>
  </si>
  <si>
    <t>c) sociedades prestadoras de serviços de ativos virtuais classificadas na modalidade intermediária;</t>
  </si>
  <si>
    <t>d) sociedades prestadoras de serviços de ativos virtuais classificadas na modalidade corretora;</t>
  </si>
  <si>
    <t>e) sociedades corretoras de câmbio;</t>
  </si>
  <si>
    <t>f) sociedades corretoras de títulos e valores mobiliários;</t>
  </si>
  <si>
    <t>g) sociedades distribuidoras de títulos e valores mobiliários;</t>
  </si>
  <si>
    <t>h) sociedades de empréstimo entre pessoas;</t>
  </si>
  <si>
    <t>i) instituições de pagamento classificadas na modalidade credenciador;</t>
  </si>
  <si>
    <t>j) instituições de pagamento classificadas na modalidade emissor de moeda eletrônica;</t>
  </si>
  <si>
    <t>III - custódia e gestão de recursos de terceiros:</t>
  </si>
  <si>
    <t>a) sociedades corretoras de títulos e valores mobiliários;</t>
  </si>
  <si>
    <t>b) sociedades distribuidoras de títulos e valores mobiliários;</t>
  </si>
  <si>
    <t>c) sociedades prestadoras de serviços de ativos virtuais classificadas na modalidade corretora; e</t>
  </si>
  <si>
    <t>d) sociedades prestadoras de serviços de ativos virtuais classificadas na modalidade custodiante; e</t>
  </si>
  <si>
    <t>IV - serviços:</t>
  </si>
  <si>
    <t>a) administradoras de consórcio;</t>
  </si>
  <si>
    <t>b) confederações de serviços formadas por cooperativas de crédito; e</t>
  </si>
  <si>
    <t>c) instituições de pagamento classificadas na modalidade iniciador de transação de pagamento.</t>
  </si>
  <si>
    <r>
      <t>§ 1º  Caso uma instituição se enquadre em mais de uma categoria de atividade operacional, deverá considerar todas as categorias de atividades operacionais associadas ao objeto social da instituição, na forma do </t>
    </r>
    <r>
      <rPr>
        <i/>
        <sz val="10"/>
        <color rgb="FF606060"/>
        <rFont val="Segoe UI"/>
        <family val="2"/>
      </rPr>
      <t>caput</t>
    </r>
    <r>
      <rPr>
        <sz val="10"/>
        <color rgb="FF606060"/>
        <rFont val="Segoe UI"/>
        <family val="2"/>
      </rPr>
      <t>, para fins de apuração do capital mínimo da instituição.</t>
    </r>
  </si>
  <si>
    <t>§ 2º  Os bancos múltiplos devem considerar como associadas ao seu objeto social as categorias de atividades operacionais vinculadas às carteiras que possuírem.</t>
  </si>
  <si>
    <t>RESOLUÇÃO BCB N° 517, DE 3 DE NOVEMBRO DE 2025</t>
  </si>
  <si>
    <r>
      <t>Dispõe sobre os procedimentos a serem observados pelas instituições financeiras e demais instituições autorizadas a funcionar pelo Banco Central do Brasil na</t>
    </r>
    <r>
      <rPr>
        <b/>
        <sz val="10"/>
        <color rgb="FF606060"/>
        <rFont val="Segoe UI"/>
        <family val="2"/>
      </rPr>
      <t xml:space="preserve"> apuração do limite mínimo de capital social integralizado e de patrimônio líquido</t>
    </r>
    <r>
      <rPr>
        <sz val="10"/>
        <color rgb="FF606060"/>
        <rFont val="Segoe UI"/>
        <family val="2"/>
      </rPr>
      <t>.</t>
    </r>
  </si>
  <si>
    <t>CAPÍTULO I</t>
  </si>
  <si>
    <t>DO OBJETO E DO ÂMBITO DE APLICAÇÃO</t>
  </si>
  <si>
    <r>
      <t xml:space="preserve">Art. 1º  Esta Resolução dispõe sobre os procedimentos a serem observados pelas instituições financeiras e demais instituições autorizadas a funcionar pelo Banco Central do Brasil na </t>
    </r>
    <r>
      <rPr>
        <b/>
        <sz val="10"/>
        <color rgb="FF606060"/>
        <rFont val="Segoe UI"/>
        <family val="2"/>
      </rPr>
      <t>apuração do limite mínimo de capital social integralizado e de patrimônio líquido de que trata a Resolução Conjunta nº 14</t>
    </r>
    <r>
      <rPr>
        <sz val="10"/>
        <color rgb="FF606060"/>
        <rFont val="Segoe UI"/>
        <family val="2"/>
      </rPr>
      <t>, de 3 de novembro de 2025.</t>
    </r>
  </si>
  <si>
    <t>Parágrafo único.  O disposto nesta Resolução não se aplica:</t>
  </si>
  <si>
    <t>I - às cooperativas de crédito de capital e empréstimo, que devem observar o limite mínimo de capital social integralizado e de patrimônio líquido de que trata o art. 2º, § 2º, da Resolução Conjunta nº 14, de 3 de novembro de 2025; e</t>
  </si>
  <si>
    <t>II - às associações e entidades sem fins lucrativos autorizadas a administrar grupos de consórcio nos termos do art. 46 da Lei nº 11.795, de 8 de outubro de 2008.</t>
  </si>
  <si>
    <t>CAPÍTULO II</t>
  </si>
  <si>
    <t>Seção I</t>
  </si>
  <si>
    <t>Dos produtos e serviços</t>
  </si>
  <si>
    <t>Art. 2º  Para fins do disposto na Resolução Conjunta nº 14, de 3 de novembro de 2025, e nesta Resolução, os produtos e serviços previstos na regulamentação específica que trata da organização e do funcionamento das instituições mencionadas no art. 1º são enquadrados nas seguintes categorias de atividades operacionais:</t>
  </si>
  <si>
    <t>a) adiantamentos;</t>
  </si>
  <si>
    <t>b) disponibilização de limites de crédito e outros compromissos de crédito;</t>
  </si>
  <si>
    <t>c) emissão de instrumento de pagamento pós-pago;</t>
  </si>
  <si>
    <t>d) empréstimos e financiamentos, inclusive financiamento para compra de valores mobiliários e de ativos virtuais e empréstimo de ativos financeiros para venda;</t>
  </si>
  <si>
    <t>e) operações de arrendamento mercantil financeiro;</t>
  </si>
  <si>
    <t>f) prestação de aval, fiança, coobrigação ou qualquer outra modalidade de garantia pessoal do cumprimento de obrigação financeira de terceiros;</t>
  </si>
  <si>
    <t>g) aquisição e desconto de recebíveis mercantis; e</t>
  </si>
  <si>
    <t>h) antecipação de recebíveis de arranjo de pagamento;</t>
  </si>
  <si>
    <t>a) compra e venda, em nome de terceiros, de títulos e valores mobiliários, de metais preciosos, de moeda estrangeira e de ativos virtuais;</t>
  </si>
  <si>
    <t>b) emissão de moeda eletrônica;</t>
  </si>
  <si>
    <t>c) operações em bolsas de valores, de mercadorias e de futuros, bem como em mercados de balcão, em nome de terceiros;</t>
  </si>
  <si>
    <t>d) operações de empréstimo e de financiamento entre pessoas exclusivamente por meio de plataforma eletrônica;</t>
  </si>
  <si>
    <t>e) pagamentos e transferências, inclusive internacionais; e</t>
  </si>
  <si>
    <t>f) credenciamento;</t>
  </si>
  <si>
    <t>III - custódia e administração de recursos de terceiros:</t>
  </si>
  <si>
    <t>a) custódia de valores, títulos e valores mobiliários ou ativos virtuais de terceiros; e</t>
  </si>
  <si>
    <t>b) gestão profissional de ativos financeiros ou ativos virtuais de terceiros, incluindo a administração de:</t>
  </si>
  <si>
    <t>1. carteiras de ativos virtuais;</t>
  </si>
  <si>
    <t>2. carteiras de títulos e valores mobiliários;</t>
  </si>
  <si>
    <t>3. fundos de desenvolvimento; e</t>
  </si>
  <si>
    <t>4. fundos e clubes de investimento; e</t>
  </si>
  <si>
    <t>a) que não envolvem fluxo financeiro:</t>
  </si>
  <si>
    <t>1. administração de grupos de consórcio;</t>
  </si>
  <si>
    <t>2. emissão de certificado;</t>
  </si>
  <si>
    <t>3. atuação como agente fiduciário;</t>
  </si>
  <si>
    <t>4. agregação de dados;</t>
  </si>
  <si>
    <t>5. análise de crédito para terceiros;</t>
  </si>
  <si>
    <t>6. consultoria, assessoria ou assistência técnica;</t>
  </si>
  <si>
    <t>7. emissão, subscrição e distribuição de títulos e valores mobiliários;</t>
  </si>
  <si>
    <t>8. iniciação de transação de pagamento;</t>
  </si>
  <si>
    <t>9. operações de arrendamento mercantil operacional;</t>
  </si>
  <si>
    <t>10. escrituração de ações e de outros valores mobiliários;</t>
  </si>
  <si>
    <t>11. processamento e armazenamento de dados e de computação em nuvem;</t>
  </si>
  <si>
    <r>
      <t>12. agregação de dados compartilhados no âmbito do </t>
    </r>
    <r>
      <rPr>
        <i/>
        <sz val="10"/>
        <color rgb="FF606060"/>
        <rFont val="Segoe UI"/>
        <family val="2"/>
      </rPr>
      <t>Open Finance</t>
    </r>
    <r>
      <rPr>
        <sz val="10"/>
        <color rgb="FF606060"/>
        <rFont val="Segoe UI"/>
        <family val="2"/>
      </rPr>
      <t>; e</t>
    </r>
  </si>
  <si>
    <t>13. compartilhamento de dados com entidades não autorizadas a funcionar pelo Banco Central do Brasil, conforme contratos de parceria previstos na Resolução Conjunta nº 1, de 4 de maio de 2020; e</t>
  </si>
  <si>
    <t>b) que envolvem fluxo financeiro, mas são prestados por conta e ordem de terceiros:</t>
  </si>
  <si>
    <t>1. cobrança de crédito para terceiros;</t>
  </si>
  <si>
    <t>2. atuação como correspondente;</t>
  </si>
  <si>
    <t>3. atuação como representante de seguros; e</t>
  </si>
  <si>
    <t>4. pagamento de salários, proventos, soldos, vencimentos, aposentadorias, pensões e similares.</t>
  </si>
  <si>
    <r>
      <t>§ 1º  Para fins de classificação na categoria mencionada no inciso I do </t>
    </r>
    <r>
      <rPr>
        <b/>
        <i/>
        <sz val="10"/>
        <color rgb="FF606060"/>
        <rFont val="Segoe UI"/>
        <family val="2"/>
      </rPr>
      <t>caput</t>
    </r>
    <r>
      <rPr>
        <b/>
        <sz val="10"/>
        <color rgb="FF606060"/>
        <rFont val="Segoe UI"/>
        <family val="2"/>
      </rPr>
      <t>, devem ser consideradas:</t>
    </r>
  </si>
  <si>
    <t>I -  as operações próprias ou adquiridas de terceiros; e</t>
  </si>
  <si>
    <t>II - as operações com característica de concessão de crédito, assim considerados os instrumentos de dívida com forma jurídica distinta de operação de crédito que:</t>
  </si>
  <si>
    <t>a) tenham como finalidade a concessão de crédito; ou</t>
  </si>
  <si>
    <t>b) sejam originados em processo equivalente ou similar ao aplicável às operações de crédito típicas da instituição, em uma relação entre essa e seu cliente.</t>
  </si>
  <si>
    <r>
      <t>§ 2º  Para fins de classificação na categoria mencionada no inciso IV do </t>
    </r>
    <r>
      <rPr>
        <b/>
        <i/>
        <sz val="10"/>
        <color rgb="FF606060"/>
        <rFont val="Segoe UI"/>
        <family val="2"/>
      </rPr>
      <t>caput</t>
    </r>
    <r>
      <rPr>
        <b/>
        <sz val="10"/>
        <color rgb="FF606060"/>
        <rFont val="Segoe UI"/>
        <family val="2"/>
      </rPr>
      <t>, não devem ser considerados os serviços inerentes às atividades previstas nos incisos I a III do </t>
    </r>
    <r>
      <rPr>
        <b/>
        <i/>
        <sz val="10"/>
        <color rgb="FF606060"/>
        <rFont val="Segoe UI"/>
        <family val="2"/>
      </rPr>
      <t>caput</t>
    </r>
    <r>
      <rPr>
        <b/>
        <sz val="10"/>
        <color rgb="FF606060"/>
        <rFont val="Segoe UI"/>
        <family val="2"/>
      </rPr>
      <t>.</t>
    </r>
  </si>
  <si>
    <r>
      <t xml:space="preserve">Art. 3º  Para fins do disposto no art. 10, § 1º, da Resolução Conjunta nº 14, de 3 de novembro de 2025, as instituições mencionadas no art. 1º devem considerar como </t>
    </r>
    <r>
      <rPr>
        <b/>
        <sz val="10"/>
        <color rgb="FF606060"/>
        <rFont val="Segoe UI"/>
        <family val="2"/>
      </rPr>
      <t>associadas ao seu objeto socia</t>
    </r>
    <r>
      <rPr>
        <sz val="10"/>
        <color rgb="FF606060"/>
        <rFont val="Segoe UI"/>
        <family val="2"/>
      </rPr>
      <t>l as seguintes categorias de atividades operacionais:</t>
    </r>
  </si>
  <si>
    <r>
      <t>§ 1º  Caso uma instituição se e</t>
    </r>
    <r>
      <rPr>
        <b/>
        <sz val="10"/>
        <color rgb="FF606060"/>
        <rFont val="Segoe UI"/>
        <family val="2"/>
      </rPr>
      <t>nquadre em mais de uma categoria de atividade operacional, deverá considerar todas as categorias de atividades operacionais associadas ao objeto social da instituição</t>
    </r>
    <r>
      <rPr>
        <sz val="10"/>
        <color rgb="FF606060"/>
        <rFont val="Segoe UI"/>
        <family val="2"/>
      </rPr>
      <t>, na forma do </t>
    </r>
    <r>
      <rPr>
        <i/>
        <sz val="10"/>
        <color rgb="FF606060"/>
        <rFont val="Segoe UI"/>
        <family val="2"/>
      </rPr>
      <t>caput</t>
    </r>
    <r>
      <rPr>
        <sz val="10"/>
        <color rgb="FF606060"/>
        <rFont val="Segoe UI"/>
        <family val="2"/>
      </rPr>
      <t>, para fins de apuração do capital mínimo da instituição.</t>
    </r>
  </si>
  <si>
    <r>
      <t xml:space="preserve">§ 2º  Os </t>
    </r>
    <r>
      <rPr>
        <b/>
        <sz val="10"/>
        <color rgb="FF606060"/>
        <rFont val="Segoe UI"/>
        <family val="2"/>
      </rPr>
      <t>bancos múltiplos devem considerar como associadas ao seu objeto social as categorias de atividades operacionais vinculadas às carteiras que possuírem</t>
    </r>
    <r>
      <rPr>
        <sz val="10"/>
        <color rgb="FF606060"/>
        <rFont val="Segoe UI"/>
        <family val="2"/>
      </rPr>
      <t>.</t>
    </r>
  </si>
  <si>
    <t>CAPÍTULO III</t>
  </si>
  <si>
    <t>SERVIÇOS INTENSIVOS EM INFRAESTRUTURA TECNOLÓGICA</t>
  </si>
  <si>
    <r>
      <t>Art. 4º  Para fins do disposto no art. 9º, </t>
    </r>
    <r>
      <rPr>
        <i/>
        <sz val="10"/>
        <color rgb="FF606060"/>
        <rFont val="Segoe UI"/>
        <family val="2"/>
      </rPr>
      <t>caput</t>
    </r>
    <r>
      <rPr>
        <sz val="10"/>
        <color rgb="FF606060"/>
        <rFont val="Segoe UI"/>
        <family val="2"/>
      </rPr>
      <t>, inciso II, da Resolução Conjunta nº 14, de 3 de novembro de 2025, são considerados serviços que dependem de processamento de dados, armazenamento de dados, infraestrutura de redes, infraestrutura de segurança da informação e cibernética e outros recursos computacionais fornecidos pela instituição ou por prestador de serviço por ela contratado:</t>
    </r>
  </si>
  <si>
    <r>
      <t>I - a prestação de serviços de </t>
    </r>
    <r>
      <rPr>
        <i/>
        <sz val="10"/>
        <color rgb="FF606060"/>
        <rFont val="Segoe UI"/>
        <family val="2"/>
      </rPr>
      <t>Banking as a Service </t>
    </r>
    <r>
      <rPr>
        <sz val="10"/>
        <color rgb="FF606060"/>
        <rFont val="Segoe UI"/>
        <family val="2"/>
      </rPr>
      <t>– BaaS;</t>
    </r>
  </si>
  <si>
    <r>
      <t>II - a agregação de dados compartilhados no âmbito do </t>
    </r>
    <r>
      <rPr>
        <i/>
        <sz val="10"/>
        <color rgb="FF606060"/>
        <rFont val="Segoe UI"/>
        <family val="2"/>
      </rPr>
      <t>Open Finance</t>
    </r>
    <r>
      <rPr>
        <sz val="10"/>
        <color rgb="FF606060"/>
        <rFont val="Segoe UI"/>
        <family val="2"/>
      </rPr>
      <t>;</t>
    </r>
  </si>
  <si>
    <t>III - o compartilhamento de dados com entidades não autorizadas a funcionar pelo Banco Central do Brasil, conforme contratos de parceria previstos na Resolução Conjunta nº 1, de 4 de maio de 2020;</t>
  </si>
  <si>
    <t>IV - o provimento de conta transacional no âmbito do Pix; e</t>
  </si>
  <si>
    <t>V - a prestação de serviço de liquidação no âmbito do Pix para cooperativas filiadas, no caso de confederação de crédito, para sistemas de três níveis, ou de cooperativa central de crédito, para sistemas de dois níveis.</t>
  </si>
  <si>
    <r>
      <t>Parágrafo único.  O disposto no inciso IV do </t>
    </r>
    <r>
      <rPr>
        <i/>
        <sz val="10"/>
        <color rgb="FF606060"/>
        <rFont val="Segoe UI"/>
        <family val="2"/>
      </rPr>
      <t>caput</t>
    </r>
    <r>
      <rPr>
        <sz val="10"/>
        <color rgb="FF606060"/>
        <rFont val="Segoe UI"/>
        <family val="2"/>
      </rPr>
      <t> não se aplica aos serviços prestados por cooperativas de crédito integrantes de sistemas de dois ou de três níveis, para as quais o adicional de serviço será requerido na forma do inciso V.</t>
    </r>
  </si>
  <si>
    <t>CAPÍTULO IV</t>
  </si>
  <si>
    <t>DA COMUNICAÇÃO</t>
  </si>
  <si>
    <r>
      <t xml:space="preserve">Art. 5º  As instituições mencionadas no art. 1º </t>
    </r>
    <r>
      <rPr>
        <b/>
        <sz val="10"/>
        <color rgb="FF606060"/>
        <rFont val="Segoe UI"/>
        <family val="2"/>
      </rPr>
      <t>devem comunicar ao Banco Central do Brasil as categorias de atividades operacionais que pretendam realizar e a intenção de prestar os serviços previstos</t>
    </r>
    <r>
      <rPr>
        <sz val="10"/>
        <color rgb="FF606060"/>
        <rFont val="Segoe UI"/>
        <family val="2"/>
      </rPr>
      <t xml:space="preserve"> no art. 4º, com </t>
    </r>
    <r>
      <rPr>
        <b/>
        <sz val="10"/>
        <color rgb="FF606060"/>
        <rFont val="Segoe UI"/>
        <family val="2"/>
      </rPr>
      <t>antecedência de noventa dia</t>
    </r>
    <r>
      <rPr>
        <sz val="10"/>
        <color rgb="FF606060"/>
        <rFont val="Segoe UI"/>
        <family val="2"/>
      </rPr>
      <t>s em relação à data em que se pretende dar início às novas atividades, no caso de instituições já autorizadas a funcionar pelo Banco Central do Brasil.</t>
    </r>
  </si>
  <si>
    <r>
      <t>Parágrafo único.  O disposto no </t>
    </r>
    <r>
      <rPr>
        <i/>
        <sz val="10"/>
        <color rgb="FF606060"/>
        <rFont val="Segoe UI"/>
        <family val="2"/>
      </rPr>
      <t>caput </t>
    </r>
    <r>
      <rPr>
        <sz val="10"/>
        <color rgb="FF606060"/>
        <rFont val="Segoe UI"/>
        <family val="2"/>
      </rPr>
      <t>não se aplica às:</t>
    </r>
  </si>
  <si>
    <t>I -  atividades que, conforme regulamentação específica, demandam autorização específica ou estão sujeitas a processo de comunicação específico; e</t>
  </si>
  <si>
    <t>II - instituições em processo de autorização, que devem observar a regulamentação específica.</t>
  </si>
  <si>
    <r>
      <t xml:space="preserve">Art. 6º  A </t>
    </r>
    <r>
      <rPr>
        <b/>
        <sz val="10"/>
        <color rgb="FF606060"/>
        <rFont val="Segoe UI"/>
        <family val="2"/>
      </rPr>
      <t xml:space="preserve">prática de nova categoria de atividade </t>
    </r>
    <r>
      <rPr>
        <sz val="10"/>
        <color rgb="FF606060"/>
        <rFont val="Segoe UI"/>
        <family val="2"/>
      </rPr>
      <t>pelas instituições mencionadas no art. 1º está condicionada:</t>
    </r>
  </si>
  <si>
    <r>
      <t xml:space="preserve">I - ao </t>
    </r>
    <r>
      <rPr>
        <b/>
        <sz val="10"/>
        <color rgb="FF606060"/>
        <rFont val="Segoe UI"/>
        <family val="2"/>
      </rPr>
      <t xml:space="preserve">atendimento prévio dos limites mínimos </t>
    </r>
    <r>
      <rPr>
        <sz val="10"/>
        <color rgb="FF606060"/>
        <rFont val="Segoe UI"/>
        <family val="2"/>
      </rPr>
      <t>de capital social integralizado e de patrimônio líquido requeridos nesta Resolução;</t>
    </r>
  </si>
  <si>
    <r>
      <t>II - à p</t>
    </r>
    <r>
      <rPr>
        <b/>
        <sz val="10"/>
        <color rgb="FF606060"/>
        <rFont val="Segoe UI"/>
        <family val="2"/>
      </rPr>
      <t>revisão na legislação</t>
    </r>
    <r>
      <rPr>
        <sz val="10"/>
        <color rgb="FF606060"/>
        <rFont val="Segoe UI"/>
        <family val="2"/>
      </rPr>
      <t xml:space="preserve"> ou na regulamentação específica;</t>
    </r>
  </si>
  <si>
    <r>
      <t xml:space="preserve">III - à </t>
    </r>
    <r>
      <rPr>
        <b/>
        <sz val="10"/>
        <color rgb="FF606060"/>
        <rFont val="Segoe UI"/>
        <family val="2"/>
      </rPr>
      <t>inexistência de atraso relevante no envio dos documentos ao Banco Central do Brasil</t>
    </r>
    <r>
      <rPr>
        <sz val="10"/>
        <color rgb="FF606060"/>
        <rFont val="Segoe UI"/>
        <family val="2"/>
      </rPr>
      <t>, conforme definição do Banco Central do Brasil; e</t>
    </r>
  </si>
  <si>
    <r>
      <t xml:space="preserve">IV - ao cumprimento de </t>
    </r>
    <r>
      <rPr>
        <b/>
        <sz val="10"/>
        <color rgb="FF606060"/>
        <rFont val="Segoe UI"/>
        <family val="2"/>
      </rPr>
      <t xml:space="preserve">limites operacionais previstos na regulamentação específica </t>
    </r>
    <r>
      <rPr>
        <sz val="10"/>
        <color rgb="FF606060"/>
        <rFont val="Segoe UI"/>
        <family val="2"/>
      </rPr>
      <t>emanada do Conselho Monetário Nacional e do Banco Central do Brasil.</t>
    </r>
  </si>
  <si>
    <r>
      <t>Parágrafo único.  Para fins do disposto no </t>
    </r>
    <r>
      <rPr>
        <i/>
        <sz val="10"/>
        <color rgb="FF606060"/>
        <rFont val="Segoe UI"/>
        <family val="2"/>
      </rPr>
      <t>caput</t>
    </r>
    <r>
      <rPr>
        <sz val="10"/>
        <color rgb="FF606060"/>
        <rFont val="Segoe UI"/>
        <family val="2"/>
      </rPr>
      <t>, as condições previstas nos incisos III e IV devem ser observadas, no mínimo, nos seis meses anteriores à data da comunicação de que trata o art. 5º.</t>
    </r>
  </si>
  <si>
    <t>CAPÍTULO V</t>
  </si>
  <si>
    <t>DISPOSIÇÕES FINAIS</t>
  </si>
  <si>
    <t>Art. 7º  Esta Resolução entra em vigor na data de sua publicação.</t>
  </si>
  <si>
    <t>RESOLUÇÃO CONJUNTA N° 14, DE 3 DE NOVEMBRO DE 2025</t>
  </si>
  <si>
    <r>
      <t xml:space="preserve">Dispõe sobre a </t>
    </r>
    <r>
      <rPr>
        <b/>
        <sz val="10"/>
        <color rgb="FF606060"/>
        <rFont val="Segoe UI"/>
        <family val="2"/>
      </rPr>
      <t>metodologia de apuração do limite mínimo de capital social integralizado e de patrimônio líquido das instituições financeiras e demais instituições autorizadas a funcionar pelo Banco Central do Brasil</t>
    </r>
    <r>
      <rPr>
        <sz val="10"/>
        <color rgb="FF606060"/>
        <rFont val="Segoe UI"/>
        <family val="2"/>
      </rPr>
      <t>.</t>
    </r>
  </si>
  <si>
    <t>Art. 1º  Esta Resolução Conjunta estabelece a metodologia de apuração do limite mínimo de capital social integralizado e de patrimônio líquido a serem mantidos pelas instituições financeiras e demais instituições autorizadas a funcionar pelo Banco Central do Brasil.</t>
  </si>
  <si>
    <t>Parágrafo único.  O disposto nesta Resolução Conjunta não se aplica às administradoras e às associações e entidades sem fins lucrativos autorizadas a administrar grupos de consórcio nos termos do art. 46 da Lei nº 11.795, de 8 de outubro de 2008.</t>
  </si>
  <si>
    <t>DA OBRIGATORIEDADE</t>
  </si>
  <si>
    <t>Art. 2º  As instituições mencionadas no art. 1º devem manter, permanentemente, valor mínimo de capital social integralizado e de patrimônio líquido apurado conforme esta Resolução Conjunta, considerando, no mínimo:</t>
  </si>
  <si>
    <r>
      <t xml:space="preserve">I - as </t>
    </r>
    <r>
      <rPr>
        <b/>
        <sz val="10"/>
        <color rgb="FF606060"/>
        <rFont val="Segoe UI"/>
        <family val="2"/>
      </rPr>
      <t>categorias de atividades operacionais</t>
    </r>
    <r>
      <rPr>
        <sz val="10"/>
        <color rgb="FF606060"/>
        <rFont val="Segoe UI"/>
        <family val="2"/>
      </rPr>
      <t xml:space="preserve"> comunicadas ao Banco Central do Brasil, conforme o art. 5º; e</t>
    </r>
  </si>
  <si>
    <r>
      <t xml:space="preserve">II - as </t>
    </r>
    <r>
      <rPr>
        <b/>
        <sz val="10"/>
        <color rgb="FF606060"/>
        <rFont val="Segoe UI"/>
        <family val="2"/>
      </rPr>
      <t>categorias</t>
    </r>
    <r>
      <rPr>
        <sz val="10"/>
        <color rgb="FF606060"/>
        <rFont val="Segoe UI"/>
        <family val="2"/>
      </rPr>
      <t xml:space="preserve"> nas quais as atividades de</t>
    </r>
    <r>
      <rPr>
        <b/>
        <sz val="10"/>
        <color rgb="FF606060"/>
        <rFont val="Segoe UI"/>
        <family val="2"/>
      </rPr>
      <t xml:space="preserve"> investimento e de captação são classificadas</t>
    </r>
    <r>
      <rPr>
        <sz val="10"/>
        <color rgb="FF606060"/>
        <rFont val="Segoe UI"/>
        <family val="2"/>
      </rPr>
      <t>.</t>
    </r>
  </si>
  <si>
    <t>§ 1º  Para fins do disposto nesta Resolução Conjunta, consideram-se:</t>
  </si>
  <si>
    <r>
      <rPr>
        <b/>
        <sz val="10"/>
        <color rgb="FF606060"/>
        <rFont val="Segoe UI"/>
        <family val="2"/>
      </rPr>
      <t>I - atividades operacionais</t>
    </r>
    <r>
      <rPr>
        <sz val="10"/>
        <color rgb="FF606060"/>
        <rFont val="Segoe UI"/>
        <family val="2"/>
      </rPr>
      <t>: produtos e serviços relacionados ao negócio da instituição, conforme previsto na legislação e na regulamentação específica que trata da organização e do funcionamento das instituições;</t>
    </r>
  </si>
  <si>
    <r>
      <rPr>
        <b/>
        <sz val="10"/>
        <color rgb="FF606060"/>
        <rFont val="Segoe UI"/>
        <family val="2"/>
      </rPr>
      <t>II - atividades de investimento:</t>
    </r>
    <r>
      <rPr>
        <sz val="10"/>
        <color rgb="FF606060"/>
        <rFont val="Segoe UI"/>
        <family val="2"/>
      </rPr>
      <t xml:space="preserve"> formas de aplicação dos recursos financeiros não utilizados nas atividades operacionais, conforme previsto na legislação e na regulamentação específica que trata da organização e do funcionamento das instituições; e</t>
    </r>
  </si>
  <si>
    <r>
      <rPr>
        <b/>
        <sz val="10"/>
        <color rgb="FF606060"/>
        <rFont val="Segoe UI"/>
        <family val="2"/>
      </rPr>
      <t>III - atividades de captação</t>
    </r>
    <r>
      <rPr>
        <sz val="10"/>
        <color rgb="FF606060"/>
        <rFont val="Segoe UI"/>
        <family val="2"/>
      </rPr>
      <t>: formas de captação de recursos financeiros para financiamento das atividades operacionais, conforme previsto na legislação e na regulamentação específica que trata da organização e do funcionamento das instituições.</t>
    </r>
  </si>
  <si>
    <r>
      <t>§ 2º  O disposto no </t>
    </r>
    <r>
      <rPr>
        <i/>
        <sz val="10"/>
        <color rgb="FF606060"/>
        <rFont val="Segoe UI"/>
        <family val="2"/>
      </rPr>
      <t>caput</t>
    </r>
    <r>
      <rPr>
        <sz val="10"/>
        <color rgb="FF606060"/>
        <rFont val="Segoe UI"/>
        <family val="2"/>
      </rPr>
      <t> não se aplica às cooperativas de crédito de capital e empréstimo, que devem manter capital social integralizado e patrimônio líquido de R$150.000,00 (cento e cinquenta mil reais), a ser observado conforme o seguinte cronograma:</t>
    </r>
  </si>
  <si>
    <t>I - 20% (vinte por cento), na data de autorização para funcionamento da instituição;</t>
  </si>
  <si>
    <t>II - 50% (cinquenta por cento), a partir de três anos, contados da data de autorização para funcionamento da instituição; e</t>
  </si>
  <si>
    <t>III - 100% (cem por cento), a partir de cinco anos, contados da data de autorização para funcionamento da instituição.</t>
  </si>
  <si>
    <r>
      <t xml:space="preserve">Art. 3º  Para efeito de verificação do atendimento dos limites mínimos estabelecidos nesta Resolução Conjunta, o </t>
    </r>
    <r>
      <rPr>
        <b/>
        <sz val="10"/>
        <color rgb="FF606060"/>
        <rFont val="Segoe UI"/>
        <family val="2"/>
      </rPr>
      <t>patrimônio líquido deve ser ajustado mediante</t>
    </r>
    <r>
      <rPr>
        <sz val="10"/>
        <color rgb="FF606060"/>
        <rFont val="Segoe UI"/>
        <family val="2"/>
      </rPr>
      <t>:</t>
    </r>
  </si>
  <si>
    <t>I - a soma dos saldos das contas de resultado credoras; e</t>
  </si>
  <si>
    <t>II - a dedução dos valores correspondentes:</t>
  </si>
  <si>
    <t>a) aos ajustes de avaliação patrimonial;</t>
  </si>
  <si>
    <t>b) à reserva de reavaliação;</t>
  </si>
  <si>
    <t>c) ao saldo das contas de resultado devedoras; e</t>
  </si>
  <si>
    <r>
      <t xml:space="preserve">d) às </t>
    </r>
    <r>
      <rPr>
        <b/>
        <sz val="10"/>
        <color rgb="FF606060"/>
        <rFont val="Segoe UI"/>
        <family val="2"/>
      </rPr>
      <t>participações no limite mínimo de capital social integralizado e de patrimônio líquido ajustado de instituições financeiras e demais instituições autorizadas a funcionar pelo Banco Central do Brasil, apurado na forma deste artigo</t>
    </r>
    <r>
      <rPr>
        <sz val="10"/>
        <color rgb="FF606060"/>
        <rFont val="Segoe UI"/>
        <family val="2"/>
      </rPr>
      <t>.</t>
    </r>
  </si>
  <si>
    <t>DAS ATIVIDADES</t>
  </si>
  <si>
    <t>Das atividades operacionais</t>
  </si>
  <si>
    <r>
      <t xml:space="preserve">Art. 4º  Para fins do disposto nesta Resolução Conjunta, as </t>
    </r>
    <r>
      <rPr>
        <b/>
        <sz val="10"/>
        <color rgb="FF606060"/>
        <rFont val="Segoe UI"/>
        <family val="2"/>
      </rPr>
      <t>atividades operacionais</t>
    </r>
    <r>
      <rPr>
        <sz val="10"/>
        <color rgb="FF606060"/>
        <rFont val="Segoe UI"/>
        <family val="2"/>
      </rPr>
      <t xml:space="preserve">, de que trata o art. 2º, </t>
    </r>
    <r>
      <rPr>
        <b/>
        <sz val="10"/>
        <color rgb="FF606060"/>
        <rFont val="Segoe UI"/>
        <family val="2"/>
      </rPr>
      <t>são classificadas nas seguintes categorias</t>
    </r>
    <r>
      <rPr>
        <sz val="10"/>
        <color rgb="FF606060"/>
        <rFont val="Segoe UI"/>
        <family val="2"/>
      </rPr>
      <t>, conforme definido pelo Banco Central do Brasil:</t>
    </r>
  </si>
  <si>
    <r>
      <rPr>
        <b/>
        <sz val="10"/>
        <color rgb="FF606060"/>
        <rFont val="Segoe UI"/>
        <family val="2"/>
      </rPr>
      <t>I - concessão:</t>
    </r>
    <r>
      <rPr>
        <sz val="10"/>
        <color rgb="FF606060"/>
        <rFont val="Segoe UI"/>
        <family val="2"/>
      </rPr>
      <t xml:space="preserve"> realização de operações de crédito, de outras operações com característica de concessão de crédito e de operações que envolvam a disponibilização de recursos financeiros, inclusive na forma de compromisso de crédito;</t>
    </r>
  </si>
  <si>
    <r>
      <rPr>
        <b/>
        <sz val="10"/>
        <color rgb="FF606060"/>
        <rFont val="Segoe UI"/>
        <family val="2"/>
      </rPr>
      <t>II - custódia e administração de recursos de terceiro</t>
    </r>
    <r>
      <rPr>
        <sz val="10"/>
        <color rgb="FF606060"/>
        <rFont val="Segoe UI"/>
        <family val="2"/>
      </rPr>
      <t>s;</t>
    </r>
  </si>
  <si>
    <r>
      <rPr>
        <b/>
        <sz val="10"/>
        <color rgb="FF606060"/>
        <rFont val="Segoe UI"/>
        <family val="2"/>
      </rPr>
      <t>III - intermediação:</t>
    </r>
    <r>
      <rPr>
        <sz val="10"/>
        <color rgb="FF606060"/>
        <rFont val="Segoe UI"/>
        <family val="2"/>
      </rPr>
      <t xml:space="preserve"> prestação de serviços que envolvam fluxo de dinheiro ou outro ativo financeiro, exceto os prestados por conta e ordem de terceiro; e</t>
    </r>
  </si>
  <si>
    <r>
      <rPr>
        <b/>
        <sz val="10"/>
        <color rgb="FF606060"/>
        <rFont val="Segoe UI"/>
        <family val="2"/>
      </rPr>
      <t>IV - serviços</t>
    </r>
    <r>
      <rPr>
        <sz val="10"/>
        <color rgb="FF606060"/>
        <rFont val="Segoe UI"/>
        <family val="2"/>
      </rPr>
      <t>: prestação de serviços não classificados nos incisos I a III, que não envolvam fluxo financeiro ou que envolvam fluxo financeiro, mas sejam prestados por conta e ordem de terceiro.</t>
    </r>
  </si>
  <si>
    <r>
      <t>§ 1º  Para fins de classificação na categoria mencionada no inciso I do </t>
    </r>
    <r>
      <rPr>
        <i/>
        <sz val="10"/>
        <color rgb="FF606060"/>
        <rFont val="Segoe UI"/>
        <family val="2"/>
      </rPr>
      <t>caput</t>
    </r>
    <r>
      <rPr>
        <sz val="10"/>
        <color rgb="FF606060"/>
        <rFont val="Segoe UI"/>
        <family val="2"/>
      </rPr>
      <t xml:space="preserve">, </t>
    </r>
    <r>
      <rPr>
        <b/>
        <sz val="10"/>
        <color rgb="FF606060"/>
        <rFont val="Segoe UI"/>
        <family val="2"/>
      </rPr>
      <t>devem ser consideradas as operações próprias ou adquiridas de terceiros</t>
    </r>
    <r>
      <rPr>
        <sz val="10"/>
        <color rgb="FF606060"/>
        <rFont val="Segoe UI"/>
        <family val="2"/>
      </rPr>
      <t>.</t>
    </r>
  </si>
  <si>
    <r>
      <t>§ 2º  Para fins de classificação na categoria mencionada no inciso IV do </t>
    </r>
    <r>
      <rPr>
        <i/>
        <sz val="10"/>
        <color rgb="FF606060"/>
        <rFont val="Segoe UI"/>
        <family val="2"/>
      </rPr>
      <t>caput</t>
    </r>
    <r>
      <rPr>
        <sz val="10"/>
        <color rgb="FF606060"/>
        <rFont val="Segoe UI"/>
        <family val="2"/>
      </rPr>
      <t>, não devem ser considerados os serviços que sejam inerentes às atividades previstas nos incisos I a III do </t>
    </r>
    <r>
      <rPr>
        <i/>
        <sz val="10"/>
        <color rgb="FF606060"/>
        <rFont val="Segoe UI"/>
        <family val="2"/>
      </rPr>
      <t>caput</t>
    </r>
    <r>
      <rPr>
        <sz val="10"/>
        <color rgb="FF606060"/>
        <rFont val="Segoe UI"/>
        <family val="2"/>
      </rPr>
      <t>.</t>
    </r>
  </si>
  <si>
    <r>
      <t xml:space="preserve">Art. 5º  As instituições devem </t>
    </r>
    <r>
      <rPr>
        <b/>
        <sz val="10"/>
        <color rgb="FF606060"/>
        <rFont val="Segoe UI"/>
        <family val="2"/>
      </rPr>
      <t>comunicar ao Banco Central do Brasil</t>
    </r>
    <r>
      <rPr>
        <sz val="10"/>
        <color rgb="FF606060"/>
        <rFont val="Segoe UI"/>
        <family val="2"/>
      </rPr>
      <t xml:space="preserve">, na forma por ele definida, </t>
    </r>
    <r>
      <rPr>
        <b/>
        <sz val="10"/>
        <color rgb="FF606060"/>
        <rFont val="Segoe UI"/>
        <family val="2"/>
      </rPr>
      <t>as atividades operacionais que pretende exercer.</t>
    </r>
  </si>
  <si>
    <r>
      <t xml:space="preserve">§ 1º  A prática de </t>
    </r>
    <r>
      <rPr>
        <b/>
        <sz val="10"/>
        <color rgb="FF606060"/>
        <rFont val="Segoe UI"/>
        <family val="2"/>
      </rPr>
      <t>nova categoria de atividade</t>
    </r>
    <r>
      <rPr>
        <sz val="10"/>
        <color rgb="FF606060"/>
        <rFont val="Segoe UI"/>
        <family val="2"/>
      </rPr>
      <t xml:space="preserve"> pelas instituições mencionadas no art. 1º </t>
    </r>
    <r>
      <rPr>
        <b/>
        <sz val="10"/>
        <color rgb="FF606060"/>
        <rFont val="Segoe UI"/>
        <family val="2"/>
      </rPr>
      <t>está condicionada</t>
    </r>
    <r>
      <rPr>
        <sz val="10"/>
        <color rgb="FF606060"/>
        <rFont val="Segoe UI"/>
        <family val="2"/>
      </rPr>
      <t>:</t>
    </r>
  </si>
  <si>
    <r>
      <t xml:space="preserve">I - ao </t>
    </r>
    <r>
      <rPr>
        <b/>
        <sz val="10"/>
        <color rgb="FF606060"/>
        <rFont val="Segoe UI"/>
        <family val="2"/>
      </rPr>
      <t>atendimento prévio dos limites mínimos</t>
    </r>
    <r>
      <rPr>
        <sz val="10"/>
        <color rgb="FF606060"/>
        <rFont val="Segoe UI"/>
        <family val="2"/>
      </rPr>
      <t xml:space="preserve"> de capital social integralizado e de patrimônio líquido requeridos nesta Resolução Conjunta;</t>
    </r>
  </si>
  <si>
    <r>
      <t xml:space="preserve">II - </t>
    </r>
    <r>
      <rPr>
        <b/>
        <sz val="10"/>
        <color rgb="FF606060"/>
        <rFont val="Segoe UI"/>
        <family val="2"/>
      </rPr>
      <t>à previsão na legislação ou na regulamentação específica</t>
    </r>
    <r>
      <rPr>
        <sz val="10"/>
        <color rgb="FF606060"/>
        <rFont val="Segoe UI"/>
        <family val="2"/>
      </rPr>
      <t>; e</t>
    </r>
  </si>
  <si>
    <r>
      <t xml:space="preserve">III - </t>
    </r>
    <r>
      <rPr>
        <b/>
        <sz val="10"/>
        <color rgb="FF606060"/>
        <rFont val="Segoe UI"/>
        <family val="2"/>
      </rPr>
      <t>ao cumprimento das demais condiçõe</t>
    </r>
    <r>
      <rPr>
        <sz val="10"/>
        <color rgb="FF606060"/>
        <rFont val="Segoe UI"/>
        <family val="2"/>
      </rPr>
      <t>s estabelecidas pelo Banco Central do Brasil.</t>
    </r>
  </si>
  <si>
    <r>
      <t>§ 2º  O disposto no </t>
    </r>
    <r>
      <rPr>
        <i/>
        <sz val="10"/>
        <color rgb="FF606060"/>
        <rFont val="Segoe UI"/>
        <family val="2"/>
      </rPr>
      <t>caput</t>
    </r>
    <r>
      <rPr>
        <sz val="10"/>
        <color rgb="FF606060"/>
        <rFont val="Segoe UI"/>
        <family val="2"/>
      </rPr>
      <t> não se aplica às atividades que, conforme regulamentação específica, demandam autorização específica ou estão sujeitas a processo de comunicação específico.</t>
    </r>
  </si>
  <si>
    <t>Das atividades de investimento</t>
  </si>
  <si>
    <t>Art. 6º  Para fins do disposto nesta Resolução Conjunta, as atividades de investimento, de que trata o art. 2º, são classificadas em uma das seguintes categorias:</t>
  </si>
  <si>
    <r>
      <rPr>
        <b/>
        <sz val="10"/>
        <color rgb="FF606060"/>
        <rFont val="Segoe UI"/>
        <family val="2"/>
      </rPr>
      <t xml:space="preserve">I - restrita: </t>
    </r>
    <r>
      <rPr>
        <sz val="10"/>
        <color rgb="FF606060"/>
        <rFont val="Segoe UI"/>
        <family val="2"/>
      </rPr>
      <t>cuja regulamentação específica preveja:</t>
    </r>
  </si>
  <si>
    <t>a) expressa e taxativamente as formas de aplicação dos recursos; ou</t>
  </si>
  <si>
    <t>b) qualquer vedação na forma de aplicação desses recursos; ou</t>
  </si>
  <si>
    <r>
      <rPr>
        <b/>
        <sz val="10"/>
        <color rgb="FF606060"/>
        <rFont val="Segoe UI"/>
        <family val="2"/>
      </rPr>
      <t>II - livre</t>
    </r>
    <r>
      <rPr>
        <sz val="10"/>
        <color rgb="FF606060"/>
        <rFont val="Segoe UI"/>
        <family val="2"/>
      </rPr>
      <t>: não enquadradas no inciso I.</t>
    </r>
  </si>
  <si>
    <r>
      <t>§ 1º  A classificação da atividade de investimento nas categorias definidas no </t>
    </r>
    <r>
      <rPr>
        <i/>
        <sz val="10"/>
        <color rgb="FF606060"/>
        <rFont val="Segoe UI"/>
        <family val="2"/>
      </rPr>
      <t>caput</t>
    </r>
    <r>
      <rPr>
        <sz val="10"/>
        <color rgb="FF606060"/>
        <rFont val="Segoe UI"/>
        <family val="2"/>
      </rPr>
      <t xml:space="preserve"> deve considerar </t>
    </r>
    <r>
      <rPr>
        <b/>
        <sz val="10"/>
        <color rgb="FF606060"/>
        <rFont val="Segoe UI"/>
        <family val="2"/>
      </rPr>
      <t>todas as formas de aplicação permitidas pela regulamentação específica, mesmo que não utilizada pela instituição</t>
    </r>
    <r>
      <rPr>
        <sz val="10"/>
        <color rgb="FF606060"/>
        <rFont val="Segoe UI"/>
        <family val="2"/>
      </rPr>
      <t>.</t>
    </r>
  </si>
  <si>
    <r>
      <t>§ 2º  Para fins do disposto no </t>
    </r>
    <r>
      <rPr>
        <i/>
        <sz val="10"/>
        <color rgb="FF606060"/>
        <rFont val="Segoe UI"/>
        <family val="2"/>
      </rPr>
      <t>caput,</t>
    </r>
    <r>
      <rPr>
        <sz val="10"/>
        <color rgb="FF606060"/>
        <rFont val="Segoe UI"/>
        <family val="2"/>
      </rPr>
      <t> a atividade de investimento das instituições financeiras e demais instituições autorizadas a funcionar pelo Banco Central do Brasil que, nos termos da regulamentação específica vigente, o</t>
    </r>
    <r>
      <rPr>
        <b/>
        <sz val="10"/>
        <color rgb="FF606060"/>
        <rFont val="Segoe UI"/>
        <family val="2"/>
      </rPr>
      <t>ptem pelo Regime Prudencial Simplificado – RPS deve ser classificada na categoria prevista no inciso I do </t>
    </r>
    <r>
      <rPr>
        <b/>
        <i/>
        <sz val="10"/>
        <color rgb="FF606060"/>
        <rFont val="Segoe UI"/>
        <family val="2"/>
      </rPr>
      <t>caput</t>
    </r>
    <r>
      <rPr>
        <i/>
        <sz val="10"/>
        <color rgb="FF606060"/>
        <rFont val="Segoe UI"/>
        <family val="2"/>
      </rPr>
      <t>.</t>
    </r>
  </si>
  <si>
    <r>
      <t>§ 3º  Para fins do disposto no </t>
    </r>
    <r>
      <rPr>
        <i/>
        <sz val="10"/>
        <color rgb="FF606060"/>
        <rFont val="Segoe UI"/>
        <family val="2"/>
      </rPr>
      <t>caput,</t>
    </r>
    <r>
      <rPr>
        <sz val="10"/>
        <color rgb="FF606060"/>
        <rFont val="Segoe UI"/>
        <family val="2"/>
      </rPr>
      <t xml:space="preserve"> as formas de aplicação definidas na regulamentação específica para fins de destinação dos recursos aportados pelo público em </t>
    </r>
    <r>
      <rPr>
        <b/>
        <sz val="10"/>
        <color rgb="FF606060"/>
        <rFont val="Segoe UI"/>
        <family val="2"/>
      </rPr>
      <t>conta de pagamento pré-paga e conta de registro não devem ser consideradas na classificação das atividades de investimento</t>
    </r>
    <r>
      <rPr>
        <sz val="10"/>
        <color rgb="FF606060"/>
        <rFont val="Segoe UI"/>
        <family val="2"/>
      </rPr>
      <t>.</t>
    </r>
  </si>
  <si>
    <t>Seção III</t>
  </si>
  <si>
    <t>Das atividades de captação</t>
  </si>
  <si>
    <t>Art. 7º  Para fins do disposto nesta Resolução Conjunta, as atividades de captação, de que trata o art. 2º, são classificadas em uma das seguintes categorias, de acordo com a origem dos recursos:</t>
  </si>
  <si>
    <r>
      <rPr>
        <b/>
        <sz val="10"/>
        <color rgb="FF606060"/>
        <rFont val="Segoe UI"/>
        <family val="2"/>
      </rPr>
      <t>I - depósitos</t>
    </r>
    <r>
      <rPr>
        <sz val="10"/>
        <color rgb="FF606060"/>
        <rFont val="Segoe UI"/>
        <family val="2"/>
      </rPr>
      <t>, assim considerados a captação de recursos do público sob a forma de:</t>
    </r>
  </si>
  <si>
    <t>a) depósitos de poupança;</t>
  </si>
  <si>
    <t>b) depósitos a prazo;</t>
  </si>
  <si>
    <t>c) depósitos à vista; e</t>
  </si>
  <si>
    <t>d) outras contas de depósitos, sem remuneração, não movimentáveis pelo titular;</t>
  </si>
  <si>
    <r>
      <rPr>
        <b/>
        <sz val="10"/>
        <color rgb="FF606060"/>
        <rFont val="Segoe UI"/>
        <family val="2"/>
      </rPr>
      <t>II - recursos do público</t>
    </r>
    <r>
      <rPr>
        <sz val="10"/>
        <color rgb="FF606060"/>
        <rFont val="Segoe UI"/>
        <family val="2"/>
      </rPr>
      <t xml:space="preserve">, exceto depósitos, assim considerados a </t>
    </r>
    <r>
      <rPr>
        <b/>
        <sz val="10"/>
        <color rgb="FF606060"/>
        <rFont val="Segoe UI"/>
        <family val="2"/>
      </rPr>
      <t>captação de recursos do público por meio de emissão de títulos</t>
    </r>
    <r>
      <rPr>
        <sz val="10"/>
        <color rgb="FF606060"/>
        <rFont val="Segoe UI"/>
        <family val="2"/>
      </rPr>
      <t>, conforme definido pelo Banco Central do Brasil;</t>
    </r>
  </si>
  <si>
    <r>
      <rPr>
        <b/>
        <sz val="10"/>
        <color rgb="FF606060"/>
        <rFont val="Segoe UI"/>
        <family val="2"/>
      </rPr>
      <t>III - recursos institucionais</t>
    </r>
    <r>
      <rPr>
        <sz val="10"/>
        <color rgb="FF606060"/>
        <rFont val="Segoe UI"/>
        <family val="2"/>
      </rPr>
      <t>, assim considerados os recursos provenientes de:</t>
    </r>
  </si>
  <si>
    <t>a) cessão de crédito;</t>
  </si>
  <si>
    <t>b) depósitos interfinanceiros;</t>
  </si>
  <si>
    <t>c) operações de repasses e de empréstimos originários de:</t>
  </si>
  <si>
    <t>1. entidades nacionais e estrangeiras;</t>
  </si>
  <si>
    <t>2. fundos oficiais; e</t>
  </si>
  <si>
    <t>3. instituições financeiras nacionais e estrangeiras; ou</t>
  </si>
  <si>
    <r>
      <rPr>
        <b/>
        <sz val="10"/>
        <color rgb="FF606060"/>
        <rFont val="Segoe UI"/>
        <family val="2"/>
      </rPr>
      <t>IV - recursos próprios</t>
    </r>
    <r>
      <rPr>
        <sz val="10"/>
        <color rgb="FF606060"/>
        <rFont val="Segoe UI"/>
        <family val="2"/>
      </rPr>
      <t>, assim considerados os recursos provenientes de capital próprio, inclusive na forma captação de recursos dos seus sócios, acionistas ou associados.</t>
    </r>
  </si>
  <si>
    <r>
      <t xml:space="preserve">§ 1º  A classificação da </t>
    </r>
    <r>
      <rPr>
        <b/>
        <sz val="10"/>
        <color rgb="FF606060"/>
        <rFont val="Segoe UI"/>
        <family val="2"/>
      </rPr>
      <t>atividade de captação deve considerar</t>
    </r>
    <r>
      <rPr>
        <sz val="10"/>
        <color rgb="FF606060"/>
        <rFont val="Segoe UI"/>
        <family val="2"/>
      </rPr>
      <t>:</t>
    </r>
  </si>
  <si>
    <r>
      <t>I -</t>
    </r>
    <r>
      <rPr>
        <b/>
        <sz val="10"/>
        <color rgb="FF606060"/>
        <rFont val="Segoe UI"/>
        <family val="2"/>
      </rPr>
      <t xml:space="preserve"> todas as fontes de recursos permitidas pela regulamentação específica,</t>
    </r>
    <r>
      <rPr>
        <sz val="10"/>
        <color rgb="FF606060"/>
        <rFont val="Segoe UI"/>
        <family val="2"/>
      </rPr>
      <t xml:space="preserve"> mesmo que não utilizada pela instituição; e</t>
    </r>
  </si>
  <si>
    <t>II - a categoria que, conforme previsto no art. 10, § 2º, inciso III, possui maior fator associado.</t>
  </si>
  <si>
    <r>
      <t>§ 2º  Na classificação de que trata o </t>
    </r>
    <r>
      <rPr>
        <i/>
        <sz val="10"/>
        <color rgb="FF606060"/>
        <rFont val="Segoe UI"/>
        <family val="2"/>
      </rPr>
      <t>caput</t>
    </r>
    <r>
      <rPr>
        <sz val="10"/>
        <color rgb="FF606060"/>
        <rFont val="Segoe UI"/>
        <family val="2"/>
      </rPr>
      <t>, não devem ser considerados:</t>
    </r>
  </si>
  <si>
    <t>I - os recursos aportados pelo público em contas de pagamento pré-paga e contas de registro, para as quais a regulamentação defina a forma de aplicação enquanto não destinados pelo cliente; e</t>
  </si>
  <si>
    <t>II - os empréstimos e financiamentos vinculados à aquisição de bens para uso próprio.</t>
  </si>
  <si>
    <t>DA METODOLOGIA DE APURAÇÃO</t>
  </si>
  <si>
    <t>Art. 8º  As instituições mencionadas no art. 1º devem apurar o limite mínimo de capital social integralizado e de patrimônio líquido mediante a soma do valor associado às seguintes parcelas:</t>
  </si>
  <si>
    <r>
      <rPr>
        <b/>
        <sz val="10"/>
        <color rgb="FF606060"/>
        <rFont val="Segoe UI"/>
        <family val="2"/>
      </rPr>
      <t>I - do custo</t>
    </r>
    <r>
      <rPr>
        <sz val="10"/>
        <color rgb="FF606060"/>
        <rFont val="Segoe UI"/>
        <family val="2"/>
      </rPr>
      <t>, apurado conforme art. 9º; e</t>
    </r>
  </si>
  <si>
    <r>
      <rPr>
        <b/>
        <sz val="10"/>
        <color rgb="FF606060"/>
        <rFont val="Segoe UI"/>
        <family val="2"/>
      </rPr>
      <t>II - das atividades</t>
    </r>
    <r>
      <rPr>
        <sz val="10"/>
        <color rgb="FF606060"/>
        <rFont val="Segoe UI"/>
        <family val="2"/>
      </rPr>
      <t>, apurado conforme art. 10.</t>
    </r>
  </si>
  <si>
    <t>Do custo</t>
  </si>
  <si>
    <r>
      <t>Art. 9º  O valor da parcela correspondente ao custo, de que trata o art. 8º, </t>
    </r>
    <r>
      <rPr>
        <i/>
        <sz val="10"/>
        <color rgb="FF606060"/>
        <rFont val="Segoe UI"/>
        <family val="2"/>
      </rPr>
      <t>caput</t>
    </r>
    <r>
      <rPr>
        <sz val="10"/>
        <color rgb="FF606060"/>
        <rFont val="Segoe UI"/>
        <family val="2"/>
      </rPr>
      <t>, inciso I, deve ser apurado mediante a soma de:</t>
    </r>
  </si>
  <si>
    <r>
      <rPr>
        <b/>
        <sz val="10"/>
        <color rgb="FF606060"/>
        <rFont val="Segoe UI"/>
        <family val="2"/>
      </rPr>
      <t>I - R$2.000.000,00</t>
    </r>
    <r>
      <rPr>
        <sz val="10"/>
        <color rgb="FF606060"/>
        <rFont val="Segoe UI"/>
        <family val="2"/>
      </rPr>
      <t xml:space="preserve"> (dois milhões de reais) </t>
    </r>
    <r>
      <rPr>
        <b/>
        <sz val="10"/>
        <color rgb="FF606060"/>
        <rFont val="Segoe UI"/>
        <family val="2"/>
      </rPr>
      <t xml:space="preserve">multiplicados pela quantidade de categorias de atividades operacionais </t>
    </r>
    <r>
      <rPr>
        <sz val="10"/>
        <color rgb="FF606060"/>
        <rFont val="Segoe UI"/>
        <family val="2"/>
      </rPr>
      <t>comunicadas conforme o art. 5º, incluídas as categorias objeto de autorização ou processo de comunicação específico, observado o disposto no art. 10, § 1º; e</t>
    </r>
  </si>
  <si>
    <r>
      <rPr>
        <b/>
        <sz val="10"/>
        <color rgb="FF606060"/>
        <rFont val="Segoe UI"/>
        <family val="2"/>
      </rPr>
      <t>II - R$5.000.000,00</t>
    </r>
    <r>
      <rPr>
        <sz val="10"/>
        <color rgb="FF606060"/>
        <rFont val="Segoe UI"/>
        <family val="2"/>
      </rPr>
      <t xml:space="preserve"> (cinco milhões de reais), caso a instituição preste serviços que, conforme definido pelo Banco Central do Brasil, </t>
    </r>
    <r>
      <rPr>
        <b/>
        <sz val="10"/>
        <color rgb="FF606060"/>
        <rFont val="Segoe UI"/>
        <family val="2"/>
      </rPr>
      <t>dependam de processamento de dados, armazenamento de dados, infraestrutura de redes, infraestrutura de segurança da informação e cibernética e outros recursos computacionais</t>
    </r>
    <r>
      <rPr>
        <sz val="10"/>
        <color rgb="FF606060"/>
        <rFont val="Segoe UI"/>
        <family val="2"/>
      </rPr>
      <t xml:space="preserve"> fornecidos pela instituição ou por prestador de serviço por ela contratado.</t>
    </r>
  </si>
  <si>
    <r>
      <t xml:space="preserve">§ 1º  Caso a instituição preste mais de uma </t>
    </r>
    <r>
      <rPr>
        <b/>
        <sz val="10"/>
        <color rgb="FF606060"/>
        <rFont val="Segoe UI"/>
        <family val="2"/>
      </rPr>
      <t xml:space="preserve">modalidade de serviço </t>
    </r>
    <r>
      <rPr>
        <sz val="10"/>
        <color rgb="FF606060"/>
        <rFont val="Segoe UI"/>
        <family val="2"/>
      </rPr>
      <t>de que trata o inciso II do </t>
    </r>
    <r>
      <rPr>
        <i/>
        <sz val="10"/>
        <color rgb="FF606060"/>
        <rFont val="Segoe UI"/>
        <family val="2"/>
      </rPr>
      <t>caput</t>
    </r>
    <r>
      <rPr>
        <sz val="10"/>
        <color rgb="FF606060"/>
        <rFont val="Segoe UI"/>
        <family val="2"/>
      </rPr>
      <t xml:space="preserve">, devem ser </t>
    </r>
    <r>
      <rPr>
        <b/>
        <sz val="10"/>
        <color rgb="FF606060"/>
        <rFont val="Segoe UI"/>
        <family val="2"/>
      </rPr>
      <t>adicionados 50%</t>
    </r>
    <r>
      <rPr>
        <sz val="10"/>
        <color rgb="FF606060"/>
        <rFont val="Segoe UI"/>
        <family val="2"/>
      </rPr>
      <t xml:space="preserve"> (cinquenta por cento) daquele valor para cada novo serviço, </t>
    </r>
    <r>
      <rPr>
        <b/>
        <sz val="10"/>
        <color rgb="FF606060"/>
        <rFont val="Segoe UI"/>
        <family val="2"/>
      </rPr>
      <t>observado que o limite do total do valor da parcela definida no inciso II do </t>
    </r>
    <r>
      <rPr>
        <b/>
        <i/>
        <sz val="10"/>
        <color rgb="FF606060"/>
        <rFont val="Segoe UI"/>
        <family val="2"/>
      </rPr>
      <t>caput</t>
    </r>
    <r>
      <rPr>
        <b/>
        <sz val="10"/>
        <color rgb="FF606060"/>
        <rFont val="Segoe UI"/>
        <family val="2"/>
      </rPr>
      <t> é R$10.000.000,00 (dez milhões de reais)</t>
    </r>
    <r>
      <rPr>
        <sz val="10"/>
        <color rgb="FF606060"/>
        <rFont val="Segoe UI"/>
        <family val="2"/>
      </rPr>
      <t>.</t>
    </r>
  </si>
  <si>
    <r>
      <t>§ 2º  As instituições devem comunicar ao Banco Central do Brasil, na forma por ele definida, a prestação dos serviços de que trata o inciso II do </t>
    </r>
    <r>
      <rPr>
        <i/>
        <sz val="10"/>
        <color rgb="FF606060"/>
        <rFont val="Segoe UI"/>
        <family val="2"/>
      </rPr>
      <t>caput.</t>
    </r>
  </si>
  <si>
    <t>Das atividades</t>
  </si>
  <si>
    <r>
      <t>Art. 10.  O valor da parcela correspondente às atividades de que trata o art. 8º, </t>
    </r>
    <r>
      <rPr>
        <i/>
        <sz val="10"/>
        <color rgb="FF606060"/>
        <rFont val="Segoe UI"/>
        <family val="2"/>
      </rPr>
      <t>caput</t>
    </r>
    <r>
      <rPr>
        <sz val="10"/>
        <color rgb="FF606060"/>
        <rFont val="Segoe UI"/>
        <family val="2"/>
      </rPr>
      <t>, inciso II, deve ser apurado mediante:</t>
    </r>
  </si>
  <si>
    <t>I - a soma dos valores atribuídos:</t>
  </si>
  <si>
    <r>
      <rPr>
        <b/>
        <sz val="10"/>
        <color rgb="FF606060"/>
        <rFont val="Segoe UI"/>
        <family val="2"/>
      </rPr>
      <t>a) às categorias de todas as atividades operacionais comunicadas pela instituição</t>
    </r>
    <r>
      <rPr>
        <sz val="10"/>
        <color rgb="FF606060"/>
        <rFont val="Segoe UI"/>
        <family val="2"/>
      </rPr>
      <t>, conforme o art. 5º, incluídas aquelas objeto de autorização ou processo de comunicação específico; e</t>
    </r>
  </si>
  <si>
    <r>
      <rPr>
        <b/>
        <sz val="10"/>
        <color rgb="FF606060"/>
        <rFont val="Segoe UI"/>
        <family val="2"/>
      </rPr>
      <t>b) à categoria na qual a atividade de investimento foi classificada</t>
    </r>
    <r>
      <rPr>
        <sz val="10"/>
        <color rgb="FF606060"/>
        <rFont val="Segoe UI"/>
        <family val="2"/>
      </rPr>
      <t>; e</t>
    </r>
  </si>
  <si>
    <r>
      <t xml:space="preserve">II - a </t>
    </r>
    <r>
      <rPr>
        <b/>
        <sz val="10"/>
        <color rgb="FF606060"/>
        <rFont val="Segoe UI"/>
        <family val="2"/>
      </rPr>
      <t>multiplicação do valor apurado na forma definida no inciso I pelo fator atribuído à categoria na qual a atividade de captação foi classificada</t>
    </r>
    <r>
      <rPr>
        <sz val="10"/>
        <color rgb="FF606060"/>
        <rFont val="Segoe UI"/>
        <family val="2"/>
      </rPr>
      <t>.</t>
    </r>
  </si>
  <si>
    <r>
      <t>§ 1º  Para fins do disposto no inciso I, alínea “a”,</t>
    </r>
    <r>
      <rPr>
        <i/>
        <sz val="10"/>
        <color rgb="FF606060"/>
        <rFont val="Segoe UI"/>
        <family val="2"/>
      </rPr>
      <t> </t>
    </r>
    <r>
      <rPr>
        <sz val="10"/>
        <color rgb="FF606060"/>
        <rFont val="Segoe UI"/>
        <family val="2"/>
      </rPr>
      <t>do</t>
    </r>
    <r>
      <rPr>
        <i/>
        <sz val="10"/>
        <color rgb="FF606060"/>
        <rFont val="Segoe UI"/>
        <family val="2"/>
      </rPr>
      <t> caput</t>
    </r>
    <r>
      <rPr>
        <sz val="10"/>
        <color rgb="FF606060"/>
        <rFont val="Segoe UI"/>
        <family val="2"/>
      </rPr>
      <t>,</t>
    </r>
    <r>
      <rPr>
        <b/>
        <sz val="10"/>
        <color rgb="FF606060"/>
        <rFont val="Segoe UI"/>
        <family val="2"/>
      </rPr>
      <t xml:space="preserve"> devem ser consideradas, no mínimo, as categorias de atividades operacionais associadas ao objeto social</t>
    </r>
    <r>
      <rPr>
        <sz val="10"/>
        <color rgb="FF606060"/>
        <rFont val="Segoe UI"/>
        <family val="2"/>
      </rPr>
      <t xml:space="preserve"> da instituição, conforme definido pelo Banco Central do Brasil.</t>
    </r>
  </si>
  <si>
    <r>
      <t>§ 2º  Para fins do disposto no </t>
    </r>
    <r>
      <rPr>
        <i/>
        <sz val="10"/>
        <color rgb="FF606060"/>
        <rFont val="Segoe UI"/>
        <family val="2"/>
      </rPr>
      <t>caput</t>
    </r>
    <r>
      <rPr>
        <sz val="10"/>
        <color rgb="FF606060"/>
        <rFont val="Segoe UI"/>
        <family val="2"/>
      </rPr>
      <t>, o valor atribuído:</t>
    </r>
  </si>
  <si>
    <r>
      <rPr>
        <b/>
        <sz val="10"/>
        <color rgb="FF606060"/>
        <rFont val="Segoe UI"/>
        <family val="2"/>
      </rPr>
      <t xml:space="preserve">I - às categorias de atividades operacionais </t>
    </r>
    <r>
      <rPr>
        <sz val="10"/>
        <color rgb="FF606060"/>
        <rFont val="Segoe UI"/>
        <family val="2"/>
      </rPr>
      <t>de que trata o art. 4º corresponde a:</t>
    </r>
  </si>
  <si>
    <t>a) R$1.000.000,00 (um milhão de reais), para serviço;</t>
  </si>
  <si>
    <t>b) R$3.000.000,00 (três milhões de reais), para custódia e administração de recursos de terceiros;</t>
  </si>
  <si>
    <t>c) R$5.000.000,00 (cinco milhões de reais), para intermediação; e</t>
  </si>
  <si>
    <t>d) R$7.000.000,00 (sete milhões de reais), para concessão;</t>
  </si>
  <si>
    <t>II - às categorias de atividade de investimento de que trata o art. 6º corresponde a:</t>
  </si>
  <si>
    <t>a) R$5.000.000,00 (cinco milhões de reais), para categoria restrita; e</t>
  </si>
  <si>
    <t>b) R$8.000.000,00 (oito milhões de reais), para categoria livre; e</t>
  </si>
  <si>
    <t>III - ao fator correspondente às categorias das atividades de captação de que trata o art. 7º:</t>
  </si>
  <si>
    <t>a) 60% (sessenta por cento), para a categoria recursos próprios;</t>
  </si>
  <si>
    <t>b) 80% (oitenta por cento), para a categoria recursos institucionais;</t>
  </si>
  <si>
    <t>c) 120% (cento e vinte por cento), para a categoria recursos do público, exceto depósitos; e</t>
  </si>
  <si>
    <t>d) 200% (duzentos por cento), para a categoria depósitos.</t>
  </si>
  <si>
    <t>§ 3º  Para fins do disposto no inciso I do § 2º, o valor atribuído a cada categoria de atividade operacional independe da quantidade de produtos e serviços enquadrados na mesma categoria.</t>
  </si>
  <si>
    <t>Dos adicionais de capital</t>
  </si>
  <si>
    <r>
      <t>Art. 11.  As instituições mencionadas no art. 1º que podem utilizar em sua nomenclatura, em virtude de autorização específica prevista na legislação específica ou na regulamentação que trata da organização e do funcionamento da instituição,</t>
    </r>
    <r>
      <rPr>
        <b/>
        <sz val="10"/>
        <color rgb="FF606060"/>
        <rFont val="Segoe UI"/>
        <family val="2"/>
      </rPr>
      <t xml:space="preserve"> a expressão “banco” ou qualquer termo que a sugira</t>
    </r>
    <r>
      <rPr>
        <sz val="10"/>
        <color rgb="FF606060"/>
        <rFont val="Segoe UI"/>
        <family val="2"/>
      </rPr>
      <t xml:space="preserve">, literalmente ou por semelhança morfológica ou fonética, em português ou em língua estrangeira, devem adicionar </t>
    </r>
    <r>
      <rPr>
        <b/>
        <sz val="10"/>
        <color rgb="FF606060"/>
        <rFont val="Segoe UI"/>
        <family val="2"/>
      </rPr>
      <t>R$30.000.000,00</t>
    </r>
    <r>
      <rPr>
        <sz val="10"/>
        <color rgb="FF606060"/>
        <rFont val="Segoe UI"/>
        <family val="2"/>
      </rPr>
      <t xml:space="preserve"> (trinta milhões de reais) ao valor do capital apurado conforme o art. 8º.</t>
    </r>
  </si>
  <si>
    <r>
      <t>§ 1º  O requerimento do valor adicional de capital de que trata o </t>
    </r>
    <r>
      <rPr>
        <i/>
        <sz val="10"/>
        <color rgb="FF606060"/>
        <rFont val="Segoe UI"/>
        <family val="2"/>
      </rPr>
      <t>caput</t>
    </r>
    <r>
      <rPr>
        <sz val="10"/>
        <color rgb="FF606060"/>
        <rFont val="Segoe UI"/>
        <family val="2"/>
      </rPr>
      <t> se aplica à instituição que utiliza em sua nomenclatura o termo de que trata o </t>
    </r>
    <r>
      <rPr>
        <i/>
        <sz val="10"/>
        <color rgb="FF606060"/>
        <rFont val="Segoe UI"/>
        <family val="2"/>
      </rPr>
      <t>caput</t>
    </r>
    <r>
      <rPr>
        <sz val="10"/>
        <color rgb="FF606060"/>
        <rFont val="Segoe UI"/>
        <family val="2"/>
      </rPr>
      <t>, em conformidade com a regulamentação vigente, mesmo sem autorização específica prevista na regulamentação que trata da organização e do funcionamento da instituição.</t>
    </r>
  </si>
  <si>
    <t>§ 2º  O disposto no § 1º não se aplica à instituição que utiliza em sua nomenclatura o mesmo termo utilizado por outra instituição do conglomerado prudencial do qual seja integrante, em virtude de autorização específica prevista na regulamentação que trata da organização e do funcionamento dessa instituição.</t>
  </si>
  <si>
    <t>DISPOSIÇÕES TRANSITÓRIAS</t>
  </si>
  <si>
    <t>Art. 12.  As instituições mencionadas no art. 1º que estiverem em funcionamento na data de entrada em vigor desta Resolução Conjunta devem observar as seguintes regras de transição quanto à obrigação de manutenção de limite mínimo de capital social integralizado e de patrimônio líquido:</t>
  </si>
  <si>
    <t>I - até 30 de junho de 2026, deve ser mantido o valor mínimo de capital social integralizado e de patrimônio líquido apurado na forma da regulamentação vigente no dia anterior à data de entrada em vigor desta Resolução Conjunta; e</t>
  </si>
  <si>
    <t>II - de 1º de julho de 2026 até 31 de dezembro de 2027, deve ser mantido o valor de que trata o inciso I acrescido dos seguintes percentuais sobre a diferença positiva entre o montante que for apurado na forma desta Resolução Conjunta e aquele valor:</t>
  </si>
  <si>
    <t>a) 25% (vinte e cinco por cento) até 31 de dezembro de 2026;</t>
  </si>
  <si>
    <t>b) 50% (cinquenta por cento) até 30 de junho de 2027; e</t>
  </si>
  <si>
    <t>c) 75% (setenta e cinco por cento) até 31 de dezembro de 2027.</t>
  </si>
  <si>
    <t>§ 1º  As instituições mencionadas no art. 1º devem comunicar ao Banco Central do Brasil, até 30 de junho de 2026, as categorias de atividades operacionais exercidas, conforme o art. 5º.</t>
  </si>
  <si>
    <t>§ 2º  O disposto nesta seção aplica-se às instituições que tiverem protocolado no Banco Central do Brasil pedidos de autorização para funcionamento ou para ampliação de atividades até a véspera da data da entrada em vigor desta Resolução Conjunta.</t>
  </si>
  <si>
    <t>CAPÍTULO VI</t>
  </si>
  <si>
    <t>Art. 13.  A Resolução nº 2.828, de 30 de março de 2001, publicada no Diário Oficial da União de 31 de março de 2001, passa a vigorar com as seguintes alterações:</t>
  </si>
  <si>
    <t>"Art.3º  ...................................................</t>
  </si>
  <si>
    <t>............................................................</t>
  </si>
  <si>
    <t>§ 2º  A realização de operações de câmbio e de arrendamento mercantil depende de autorização do Banco Central do Brasil.</t>
  </si>
  <si>
    <t>......................................................" (NR)</t>
  </si>
  <si>
    <t>Art. 14.  A Resolução BCB nº 234, de 27 de julho de 2022, publicada no Diário Oficial da União de 29 de julho de 2022, passa a vigorar com as seguintes alterações:</t>
  </si>
  <si>
    <t>"Art. 7º-A  O Patrimônio Líquido Ajustado é obtido pela soma algébrica do patrimônio líquido e do saldo total das contas de resultado credoras, deduzida do saldo total das contas de resultado devedoras, integrantes do Padrão Contábil das Instituições Reguladas pelo Banco Central do Brasil – Cosif." (NR)</t>
  </si>
  <si>
    <t>Art. 15.  A Resolução CMN nº 5.051, de 25 de novembro de 2022, publicada no Diário Oficial da União de 28 de novembro de 2022, passa a vigorar com as seguintes alterações:</t>
  </si>
  <si>
    <t>"Art. 10-A.  O capital social da cooperativa de crédito deve ser integralizado exclusivamente em moeda corrente." (NR)</t>
  </si>
  <si>
    <t>Art. 16.  A Resolução CMN nº 5.061, de 16 de fevereiro de 2023, publicada no Diário Oficial da União de 22 de fevereiro de 2023, passa a vigorar com as seguintes alterações:</t>
  </si>
  <si>
    <t>"Art. 9º-A  O capital social da confederação de serviço deve ser integralizado exclusivamente em moeda corrente." (NR)</t>
  </si>
  <si>
    <t>"Art. 11.  .................................................</t>
  </si>
  <si>
    <t>Parágrafo único.  Admite-se a compensação das perdas verificadas no exercício findo, mediante decisão da assembleia geral, com sobras de exercícios seguintes, desde que atendidos os limites mínimos de capital social integralizado e de patrimônio líquido definidos na regulamentação vigente." (NR)</t>
  </si>
  <si>
    <t>Art. 17.  Ficam revogados:</t>
  </si>
  <si>
    <t>I - a Resolução nº 2.607, de 27 de maio de 1999, publicada no Diário Oficial da União de 28 de maio de 1999;</t>
  </si>
  <si>
    <t>II - a Resolução nº 2.678, de 21 de dezembro de 1999, publicada no Diário Oficial da União de 23 de dezembro de 1999;</t>
  </si>
  <si>
    <t>III - os seguintes dispositivos da Resolução nº 2.828, de 30 de março de 2001, publicada no Diário Oficial da União de 31 de março de 2001:</t>
  </si>
  <si>
    <t>a) incisos I e II do § 2º do art. 3º; e</t>
  </si>
  <si>
    <t>b) art. 5º;</t>
  </si>
  <si>
    <t>IV - o parágrafo único do art. 5º da Resolução nº 3.426, de 21 de dezembro de 2006, publicada no Diário Oficial da União de 26 de dezembro de 2006;</t>
  </si>
  <si>
    <t>V - o art. 1º da Resolução nº 3.757, de 1º de julho de 2009, publicada no Diário Oficial da União de 2 de julho de 2009, na parte que altera o § 2º do art. 3º da Resolução nº 2.828, de 30 de março de 2001, publicada no Diário Oficial da União de 31 de março de 2001;</t>
  </si>
  <si>
    <t>VI - os seguintes dispositivos da Resolução nº 4.721, de 30 de maio de 2019, publicada no Diário Oficial da União de 3 de junho de 2019:</t>
  </si>
  <si>
    <t>a) art. 7º; e</t>
  </si>
  <si>
    <t>b) art. 23;</t>
  </si>
  <si>
    <t>VII - o art. 5º da Resolução CMN nº 4.976, de 16 de dezembro de 2021, publicada no Diário Oficial da União de 20 de dezembro de 2021;</t>
  </si>
  <si>
    <t>VIII - o art. 4º da Resolução CMN nº 4.985, de 17 de fevereiro de 2022, publicada no Diário Oficial da União de 21 de fevereiro de 2022;</t>
  </si>
  <si>
    <t>IX - o art. 4º da Resolução CMN nº 5.000, de 24 de março de 2022, publicada no Diário Oficial da União de 28 de março de 2022;</t>
  </si>
  <si>
    <t>X - os arts. 4º, 5º e 6º da Resolução CMN nº 5.008, de 24 de março de 2022, publicada no Diário Oficial da União de 28 de março de 2022;</t>
  </si>
  <si>
    <t>XI - os arts. 6º, 7º e 8º da Resolução CMN nº 5.009, de 24 de março de 2022, publicada no Diário Oficial da União de 28 de março de 2022;</t>
  </si>
  <si>
    <t>XII - o art. 6º da Resolução CMN nº 5.046, de 25 de novembro de 2022, publicada no Diário Oficial da União de 28 de novembro de 2022;</t>
  </si>
  <si>
    <t>XIII - o art. 4º da Resolução CMN nº 5.047, de 25 de novembro de 2022, publicada no Diário Oficial da União de 28 de novembro de 2022;</t>
  </si>
  <si>
    <t>XIV - os seguintes dispositivos da Resolução CMN nº 5.050, de 25 de novembro de 2022, publicada no Diário Oficial da União de 28 de novembro de 2022:</t>
  </si>
  <si>
    <t>a) art. 6º; e</t>
  </si>
  <si>
    <t>b) art. 14;</t>
  </si>
  <si>
    <t>XV - o art. 10 da Resolução CMN nº 5.051, de 25 de novembro de 2022, publicada no Diário Oficial da União de 28 de novembro de 2022;</t>
  </si>
  <si>
    <t>XVI - o art. 4º da Resolução CMN nº 5.052, de 25 de novembro de 2022, publicada no Diário Oficial da União de 28 de novembro de 2022;</t>
  </si>
  <si>
    <t>XVII - o art. 7º da Resolução CMN nº 5.060, de 16 de fevereiro de 2023, publicada no Diário Oficial da União de 22 de fevereiro de 2023;</t>
  </si>
  <si>
    <t>XVIII - o art. 9º da Resolução CMN nº 5.061, de 16 de fevereiro de 2023, publicada no Diário Oficial da União de 22 de fevereiro de 2023;</t>
  </si>
  <si>
    <t>XIX - o art. 1º da Resolução CMN nº 5.131, de 25 de abril de 2024, publicada no Diário Oficial da União de 26 de abril de 2024, na parte que altera o art. 10 da Resolução CMN nº 5.051, de 25 de novembro de 2022, publicada no Diário Oficial da União de 28 de novembro de 2022;</t>
  </si>
  <si>
    <t>XX - o art. 5º da Resolução CMN nº 5.237, de 24 de julho de 2025, publicada no Diário Oficial da União de 28 de julho de 2025;</t>
  </si>
  <si>
    <t>XXI - os seguintes dispositivos da Resolução BCB nº 80, de 25 de março de 2021, publicada no Diário Oficial da União de 29 de março de 2021:</t>
  </si>
  <si>
    <t>a) art. 17; e</t>
  </si>
  <si>
    <t>b) arts. 20 e 21;</t>
  </si>
  <si>
    <t>XXII - o art. 5º da Resolução BCB nº 234, de 27 de julho de 2022, publicada no Diário Oficial da União de 29 de julho de 2022; e</t>
  </si>
  <si>
    <t>XXIII - o art. 1º da Resolução BCB nº 407, de 2 de agosto de 2024, publicada no Diário Oficial da União de 5 de agosto de 2024, na parte que altera os arts. 17 e 20 da Resolução BCB nº 80, de 25 de março de 2021, publicada no Diário Oficial da União de 29 de março de 2021.</t>
  </si>
  <si>
    <t>Art. 18.  Esta Resolução Conjunta entra em vigor na data de sua publicação.</t>
  </si>
  <si>
    <t>Capital/PL mínimo anterior</t>
  </si>
  <si>
    <t>&lt; - Prrencher com capital mínimo anterior.</t>
  </si>
  <si>
    <t>Até 06/2026</t>
  </si>
  <si>
    <t>De 07/2026 a 12/2026</t>
  </si>
  <si>
    <t>De 01/2027 a 06/2027</t>
  </si>
  <si>
    <t>De 07/2027 a 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</si>
</sst>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R$&quot;\ #,##0.00;\-&quot;R$&quot;\ #,##0.00"/>
    <numFmt numFmtId="44" formatCode="_-&quot;R$&quot;\ * #,##0.00_-;\-&quot;R$&quot;\ * #,##0.00_-;_-&quot;R$&quot;\ * &quot;-&quot;??_-;_-@_-"/>
    <numFmt numFmtId="43" formatCode="_-* #,##0.00_-;\-* #,##0.00_-;_-* &quot;-&quot;??_-;_-@_-"/>
    <numFmt numFmtId="164" formatCode="&quot;R$&quot;\ #,##0.00"/>
    <numFmt numFmtId="165" formatCode="0.0%"/>
    <numFmt numFmtId="166" formatCode="_-* #,##0_-;\-* #,##0_-;_-* &quot;-&quot;??_-;_-@_-"/>
  </numFmts>
  <fonts count="2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2"/>
      <color theme="1"/>
      <name val="Segoe UI"/>
      <family val="2"/>
    </font>
    <font>
      <b/>
      <sz val="12"/>
      <color theme="1"/>
      <name val="Segoe UI"/>
      <family val="2"/>
    </font>
    <font>
      <b/>
      <sz val="12"/>
      <color rgb="FFFF0000"/>
      <name val="Segoe UI"/>
      <family val="2"/>
    </font>
    <font>
      <sz val="12"/>
      <color rgb="FFFF0000"/>
      <name val="Segoe UI"/>
      <family val="2"/>
    </font>
    <font>
      <b/>
      <sz val="20"/>
      <color theme="0"/>
      <name val="Segoe UI"/>
      <family val="2"/>
    </font>
    <font>
      <sz val="12"/>
      <name val="Segoe UI"/>
      <family val="2"/>
    </font>
    <font>
      <b/>
      <sz val="12"/>
      <color theme="0"/>
      <name val="Segoe UI"/>
      <family val="2"/>
    </font>
    <font>
      <sz val="12"/>
      <color theme="0"/>
      <name val="Segoe UI"/>
      <family val="2"/>
    </font>
    <font>
      <b/>
      <sz val="14"/>
      <color theme="0"/>
      <name val="Aptos Narrow"/>
      <family val="2"/>
      <scheme val="minor"/>
    </font>
    <font>
      <b/>
      <sz val="12"/>
      <color theme="0"/>
      <name val="Aptos Narrow"/>
      <family val="2"/>
      <scheme val="minor"/>
    </font>
    <font>
      <sz val="8"/>
      <name val="Aptos Narrow"/>
      <family val="2"/>
      <scheme val="minor"/>
    </font>
    <font>
      <b/>
      <sz val="11"/>
      <color rgb="FFFF0000"/>
      <name val="Aptos Narrow"/>
      <family val="2"/>
      <scheme val="minor"/>
    </font>
    <font>
      <sz val="12"/>
      <color theme="1"/>
      <name val="Georgia"/>
      <family val="2"/>
    </font>
    <font>
      <b/>
      <sz val="10"/>
      <color rgb="FF606060"/>
      <name val="Segoe UI"/>
      <family val="2"/>
    </font>
    <font>
      <sz val="10"/>
      <color rgb="FF606060"/>
      <name val="Segoe UI"/>
      <family val="2"/>
    </font>
    <font>
      <i/>
      <sz val="10"/>
      <color rgb="FF606060"/>
      <name val="Segoe UI"/>
      <family val="2"/>
    </font>
    <font>
      <b/>
      <i/>
      <sz val="10"/>
      <color rgb="FF606060"/>
      <name val="Segoe UI"/>
      <family val="2"/>
    </font>
    <font>
      <sz val="10"/>
      <name val="Segoe UI"/>
      <family val="2"/>
    </font>
    <font>
      <sz val="11"/>
      <color theme="0"/>
      <name val="Aptos Narrow"/>
      <family val="2"/>
      <scheme val="minor"/>
    </font>
    <font>
      <b/>
      <sz val="14"/>
      <color rgb="FFFF0000"/>
      <name val="Aptos Narrow"/>
      <family val="2"/>
      <scheme val="minor"/>
    </font>
    <font>
      <b/>
      <sz val="10"/>
      <color theme="0"/>
      <name val="Segoe UI"/>
      <family val="2"/>
    </font>
    <font>
      <sz val="11"/>
      <color theme="1"/>
      <name val="Segoe UI"/>
      <family val="2"/>
    </font>
  </fonts>
  <fills count="8">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ck">
        <color theme="0"/>
      </bottom>
      <diagonal/>
    </border>
    <border>
      <left style="medium">
        <color indexed="64"/>
      </left>
      <right style="thin">
        <color indexed="64"/>
      </right>
      <top style="thick">
        <color theme="0"/>
      </top>
      <bottom style="thick">
        <color theme="0"/>
      </bottom>
      <diagonal/>
    </border>
    <border>
      <left style="medium">
        <color indexed="64"/>
      </left>
      <right style="thin">
        <color indexed="64"/>
      </right>
      <top style="thick">
        <color theme="0"/>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xf numFmtId="43" fontId="16" fillId="0" borderId="0" applyFont="0" applyFill="0" applyBorder="0" applyAlignment="0" applyProtection="0"/>
    <xf numFmtId="44" fontId="1" fillId="0" borderId="0" applyFont="0" applyFill="0" applyBorder="0" applyAlignment="0" applyProtection="0"/>
  </cellStyleXfs>
  <cellXfs count="111">
    <xf numFmtId="0" fontId="0" fillId="0" borderId="0" xfId="0"/>
    <xf numFmtId="0" fontId="4" fillId="0" borderId="0" xfId="0" applyFont="1"/>
    <xf numFmtId="43" fontId="4" fillId="0" borderId="0" xfId="1" applyFont="1"/>
    <xf numFmtId="9" fontId="4" fillId="0" borderId="0" xfId="0" applyNumberFormat="1" applyFont="1"/>
    <xf numFmtId="43" fontId="4" fillId="0" borderId="0" xfId="0" applyNumberFormat="1" applyFont="1"/>
    <xf numFmtId="9" fontId="4" fillId="0" borderId="0" xfId="1" applyNumberFormat="1" applyFont="1"/>
    <xf numFmtId="0" fontId="11" fillId="0" borderId="0" xfId="0" applyFont="1" applyAlignment="1">
      <alignment horizontal="center"/>
    </xf>
    <xf numFmtId="43" fontId="11" fillId="0" borderId="0" xfId="1" applyFont="1" applyAlignment="1">
      <alignment horizontal="center"/>
    </xf>
    <xf numFmtId="0" fontId="4" fillId="0" borderId="1" xfId="0" applyFont="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8"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0" fontId="4" fillId="3" borderId="7" xfId="0" applyFont="1" applyFill="1" applyBorder="1" applyAlignment="1">
      <alignment vertical="center" wrapText="1"/>
    </xf>
    <xf numFmtId="7" fontId="3" fillId="0" borderId="0" xfId="1" applyNumberFormat="1" applyFont="1" applyAlignment="1">
      <alignment vertical="center"/>
    </xf>
    <xf numFmtId="164" fontId="0" fillId="0" borderId="0" xfId="1" applyNumberFormat="1" applyFont="1"/>
    <xf numFmtId="165" fontId="0" fillId="0" borderId="0" xfId="2" applyNumberFormat="1" applyFont="1"/>
    <xf numFmtId="0" fontId="3" fillId="0" borderId="0" xfId="0" applyFont="1" applyProtection="1">
      <protection locked="0"/>
    </xf>
    <xf numFmtId="164" fontId="0" fillId="3" borderId="0" xfId="1" applyNumberFormat="1" applyFont="1" applyFill="1"/>
    <xf numFmtId="165" fontId="0" fillId="3" borderId="0" xfId="2" applyNumberFormat="1" applyFont="1" applyFill="1"/>
    <xf numFmtId="0" fontId="3" fillId="3" borderId="0" xfId="0" applyFont="1" applyFill="1" applyAlignment="1">
      <alignment horizontal="center" wrapText="1"/>
    </xf>
    <xf numFmtId="9" fontId="0" fillId="0" borderId="0" xfId="2" applyFont="1" applyBorder="1" applyAlignment="1">
      <alignment horizontal="center"/>
    </xf>
    <xf numFmtId="9" fontId="0" fillId="0" borderId="21" xfId="2" applyFont="1" applyBorder="1" applyAlignment="1">
      <alignment horizontal="center"/>
    </xf>
    <xf numFmtId="9" fontId="0" fillId="3" borderId="0" xfId="2" applyFont="1" applyFill="1" applyBorder="1" applyAlignment="1">
      <alignment horizontal="center"/>
    </xf>
    <xf numFmtId="7" fontId="3" fillId="6" borderId="0" xfId="0" applyNumberFormat="1" applyFont="1" applyFill="1"/>
    <xf numFmtId="164" fontId="0" fillId="0" borderId="0" xfId="1" applyNumberFormat="1" applyFont="1" applyProtection="1">
      <protection locked="0"/>
    </xf>
    <xf numFmtId="0" fontId="17" fillId="0" borderId="24" xfId="3" applyFont="1" applyBorder="1" applyAlignment="1">
      <alignment horizontal="left" vertical="center" wrapText="1"/>
    </xf>
    <xf numFmtId="0" fontId="17" fillId="0" borderId="0" xfId="3" applyFont="1" applyAlignment="1">
      <alignment horizontal="left" vertical="center" wrapText="1"/>
    </xf>
    <xf numFmtId="0" fontId="17" fillId="3" borderId="0" xfId="3" applyFont="1" applyFill="1" applyAlignment="1">
      <alignment horizontal="left" vertical="center" wrapText="1"/>
    </xf>
    <xf numFmtId="0" fontId="18" fillId="0" borderId="0" xfId="3" applyFont="1" applyAlignment="1">
      <alignment horizontal="left" vertical="center" wrapText="1"/>
    </xf>
    <xf numFmtId="0" fontId="18" fillId="0" borderId="0" xfId="3" applyFont="1" applyAlignment="1">
      <alignment horizontal="left" vertical="center" wrapText="1" indent="1"/>
    </xf>
    <xf numFmtId="0" fontId="18" fillId="0" borderId="0" xfId="3" applyFont="1" applyAlignment="1">
      <alignment horizontal="left" vertical="center" wrapText="1" indent="2"/>
    </xf>
    <xf numFmtId="0" fontId="17" fillId="0" borderId="0" xfId="3" applyFont="1" applyAlignment="1">
      <alignment horizontal="left" vertical="center" wrapText="1" indent="1"/>
    </xf>
    <xf numFmtId="0" fontId="21" fillId="0" borderId="0" xfId="3" applyFont="1" applyAlignment="1">
      <alignment horizontal="left" vertical="center" wrapText="1" indent="1"/>
    </xf>
    <xf numFmtId="0" fontId="18" fillId="0" borderId="0" xfId="3" applyFont="1" applyAlignment="1">
      <alignment horizontal="left" vertical="center" wrapText="1" indent="6"/>
    </xf>
    <xf numFmtId="0" fontId="10" fillId="2" borderId="5" xfId="0" applyFont="1" applyFill="1" applyBorder="1" applyAlignment="1">
      <alignment horizontal="center"/>
    </xf>
    <xf numFmtId="0" fontId="10" fillId="2" borderId="1" xfId="0" applyFont="1" applyFill="1" applyBorder="1" applyAlignment="1">
      <alignment horizontal="center"/>
    </xf>
    <xf numFmtId="0" fontId="10" fillId="2" borderId="6" xfId="0" applyFont="1" applyFill="1" applyBorder="1" applyAlignment="1">
      <alignment horizont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4" fillId="7" borderId="1" xfId="0" applyFont="1" applyFill="1" applyBorder="1" applyAlignment="1">
      <alignment vertical="center" wrapText="1"/>
    </xf>
    <xf numFmtId="0" fontId="2" fillId="2" borderId="0" xfId="0" applyFont="1" applyFill="1"/>
    <xf numFmtId="0" fontId="2" fillId="2" borderId="0" xfId="0" applyFont="1" applyFill="1" applyAlignment="1">
      <alignment horizontal="center"/>
    </xf>
    <xf numFmtId="0" fontId="2" fillId="2" borderId="0" xfId="0" applyFont="1" applyFill="1" applyAlignment="1" applyProtection="1">
      <alignment horizontal="center"/>
      <protection locked="0"/>
    </xf>
    <xf numFmtId="0" fontId="22" fillId="2" borderId="0" xfId="0" applyFont="1" applyFill="1" applyAlignment="1">
      <alignment horizontal="center"/>
    </xf>
    <xf numFmtId="0" fontId="2" fillId="2" borderId="0" xfId="0" applyFont="1" applyFill="1" applyProtection="1">
      <protection locked="0"/>
    </xf>
    <xf numFmtId="0" fontId="22" fillId="2" borderId="0" xfId="0" applyFont="1" applyFill="1"/>
    <xf numFmtId="7" fontId="23" fillId="7" borderId="0" xfId="0" applyNumberFormat="1" applyFont="1" applyFill="1" applyAlignment="1">
      <alignment horizontal="center" vertical="center"/>
    </xf>
    <xf numFmtId="0" fontId="3" fillId="7" borderId="0" xfId="0" applyFont="1" applyFill="1"/>
    <xf numFmtId="164" fontId="3" fillId="7" borderId="23" xfId="1" applyNumberFormat="1" applyFont="1" applyFill="1" applyBorder="1" applyProtection="1"/>
    <xf numFmtId="0" fontId="10" fillId="2"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24" fillId="2" borderId="0" xfId="3" applyFont="1" applyFill="1" applyAlignment="1">
      <alignment horizontal="center" vertical="center" wrapText="1"/>
    </xf>
    <xf numFmtId="0" fontId="4" fillId="0" borderId="0" xfId="3" applyFont="1"/>
    <xf numFmtId="0" fontId="4" fillId="0" borderId="0" xfId="3" applyFont="1" applyAlignment="1">
      <alignment horizontal="left" indent="1"/>
    </xf>
    <xf numFmtId="0" fontId="24" fillId="2" borderId="24" xfId="3" applyFont="1" applyFill="1" applyBorder="1" applyAlignment="1">
      <alignment horizontal="left" vertical="center" wrapText="1"/>
    </xf>
    <xf numFmtId="166" fontId="25" fillId="0" borderId="0" xfId="4" applyNumberFormat="1" applyFont="1"/>
    <xf numFmtId="0" fontId="4" fillId="0" borderId="24" xfId="3" applyFont="1" applyBorder="1"/>
    <xf numFmtId="0" fontId="5" fillId="0" borderId="0" xfId="3" applyFont="1"/>
    <xf numFmtId="0" fontId="4" fillId="0" borderId="0" xfId="3" applyFont="1" applyAlignment="1">
      <alignment horizontal="left" indent="2"/>
    </xf>
    <xf numFmtId="0" fontId="3" fillId="7" borderId="0" xfId="0" applyFont="1" applyFill="1" applyAlignment="1">
      <alignment horizontal="center"/>
    </xf>
    <xf numFmtId="0" fontId="3" fillId="7" borderId="18" xfId="0" applyFont="1" applyFill="1" applyBorder="1" applyAlignment="1">
      <alignment horizontal="center"/>
    </xf>
    <xf numFmtId="0" fontId="3" fillId="7" borderId="19" xfId="0" applyFont="1" applyFill="1" applyBorder="1" applyAlignment="1">
      <alignment horizontal="center"/>
    </xf>
    <xf numFmtId="44" fontId="15" fillId="0" borderId="0" xfId="5" applyFont="1"/>
    <xf numFmtId="0" fontId="0" fillId="3" borderId="0" xfId="0" applyFill="1" applyAlignment="1">
      <alignment horizontal="left" indent="1"/>
    </xf>
    <xf numFmtId="0" fontId="0" fillId="0" borderId="0" xfId="0" applyAlignment="1">
      <alignment horizontal="left" indent="1"/>
    </xf>
    <xf numFmtId="0" fontId="0" fillId="4" borderId="0" xfId="0" applyFill="1" applyAlignment="1">
      <alignment horizontal="left" indent="1"/>
    </xf>
    <xf numFmtId="0" fontId="0" fillId="4" borderId="0" xfId="0" applyFill="1" applyProtection="1">
      <protection locked="0"/>
    </xf>
    <xf numFmtId="0" fontId="0" fillId="4" borderId="0" xfId="0" applyFill="1"/>
    <xf numFmtId="0" fontId="0" fillId="3" borderId="0" xfId="0" applyFill="1" applyAlignment="1">
      <alignment horizontal="left" wrapText="1" indent="1"/>
    </xf>
    <xf numFmtId="0" fontId="0" fillId="0" borderId="0" xfId="0" applyAlignment="1">
      <alignment horizontal="left" wrapText="1" indent="1"/>
    </xf>
    <xf numFmtId="0" fontId="0" fillId="0" borderId="0" xfId="0" applyProtection="1">
      <protection locked="0"/>
    </xf>
    <xf numFmtId="0" fontId="0" fillId="0" borderId="0" xfId="0" applyAlignment="1">
      <alignment vertical="center"/>
    </xf>
    <xf numFmtId="0" fontId="0" fillId="0" borderId="0" xfId="0" applyAlignment="1">
      <alignment vertical="center" wrapText="1"/>
    </xf>
    <xf numFmtId="0" fontId="0" fillId="3" borderId="18" xfId="0" applyFill="1" applyBorder="1"/>
    <xf numFmtId="7" fontId="0" fillId="3" borderId="19" xfId="0" applyNumberFormat="1" applyFill="1" applyBorder="1"/>
    <xf numFmtId="0" fontId="0" fillId="0" borderId="18" xfId="0" applyBorder="1"/>
    <xf numFmtId="0" fontId="0" fillId="0" borderId="20" xfId="0" applyBorder="1"/>
    <xf numFmtId="0" fontId="0" fillId="7" borderId="0" xfId="0" applyFill="1" applyProtection="1">
      <protection locked="0"/>
    </xf>
    <xf numFmtId="44" fontId="0" fillId="0" borderId="19" xfId="0" applyNumberFormat="1" applyBorder="1"/>
    <xf numFmtId="43" fontId="0" fillId="0" borderId="0" xfId="1" applyFont="1"/>
    <xf numFmtId="43" fontId="0" fillId="0" borderId="0" xfId="0" applyNumberFormat="1"/>
    <xf numFmtId="44" fontId="3" fillId="0" borderId="17" xfId="5" applyFont="1" applyBorder="1"/>
    <xf numFmtId="7" fontId="0" fillId="0" borderId="19" xfId="0" applyNumberFormat="1" applyBorder="1"/>
    <xf numFmtId="7" fontId="0" fillId="0" borderId="22" xfId="0" applyNumberFormat="1" applyBorder="1"/>
    <xf numFmtId="0" fontId="0" fillId="3" borderId="0" xfId="0" applyFill="1" applyAlignment="1">
      <alignment horizontal="center" vertical="center" wrapText="1"/>
    </xf>
    <xf numFmtId="0" fontId="0" fillId="0" borderId="0" xfId="0" applyAlignment="1">
      <alignment horizontal="right"/>
    </xf>
    <xf numFmtId="0" fontId="3" fillId="0" borderId="0" xfId="0" applyFont="1" applyAlignment="1">
      <alignment horizontal="right"/>
    </xf>
    <xf numFmtId="0" fontId="2" fillId="2" borderId="0" xfId="0" applyFont="1" applyFill="1" applyAlignment="1">
      <alignment horizontal="right"/>
    </xf>
    <xf numFmtId="0" fontId="0" fillId="0" borderId="0" xfId="0" applyAlignment="1">
      <alignment horizontal="right" wrapText="1"/>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2" fillId="2" borderId="0" xfId="0" applyFont="1" applyFill="1" applyAlignment="1">
      <alignment horizontal="center" vertical="center"/>
    </xf>
    <xf numFmtId="7" fontId="3" fillId="5" borderId="0" xfId="1" applyNumberFormat="1" applyFont="1" applyFill="1" applyAlignment="1">
      <alignment horizontal="right" vertical="center"/>
    </xf>
    <xf numFmtId="0" fontId="3" fillId="3" borderId="0" xfId="0" applyFont="1" applyFill="1" applyAlignment="1">
      <alignment horizontal="center" vertical="center"/>
    </xf>
    <xf numFmtId="0" fontId="0" fillId="3" borderId="0" xfId="0" applyFill="1" applyAlignment="1">
      <alignment horizontal="center" vertical="center"/>
    </xf>
    <xf numFmtId="0" fontId="3" fillId="3" borderId="0" xfId="0" applyFont="1" applyFill="1" applyAlignment="1">
      <alignment horizontal="center" vertical="center" wrapText="1"/>
    </xf>
    <xf numFmtId="164" fontId="3" fillId="5" borderId="0" xfId="0" applyNumberFormat="1" applyFont="1" applyFill="1" applyAlignment="1">
      <alignment horizontal="right" vertical="center"/>
    </xf>
    <xf numFmtId="0" fontId="3" fillId="5" borderId="0" xfId="0" applyFont="1" applyFill="1" applyAlignment="1">
      <alignment horizontal="right" vertical="center"/>
    </xf>
    <xf numFmtId="165" fontId="3" fillId="5" borderId="0" xfId="0" applyNumberFormat="1" applyFont="1" applyFill="1" applyAlignment="1">
      <alignment horizontal="center" vertical="center"/>
    </xf>
    <xf numFmtId="0" fontId="3" fillId="5" borderId="0" xfId="0" applyFont="1" applyFill="1" applyAlignment="1">
      <alignment horizontal="center" vertical="center"/>
    </xf>
    <xf numFmtId="0" fontId="2" fillId="2" borderId="15" xfId="0" applyFont="1" applyFill="1" applyBorder="1" applyAlignment="1">
      <alignment horizontal="left"/>
    </xf>
    <xf numFmtId="0" fontId="2" fillId="2" borderId="16" xfId="0" applyFont="1" applyFill="1" applyBorder="1" applyAlignment="1">
      <alignment horizontal="left"/>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cellXfs>
  <cellStyles count="6">
    <cellStyle name="Moeda" xfId="5" builtinId="4"/>
    <cellStyle name="Normal" xfId="0" builtinId="0"/>
    <cellStyle name="Normal 2" xfId="3" xr:uid="{0FDAF76E-D117-420E-A74B-30C73468A259}"/>
    <cellStyle name="Porcentagem" xfId="2" builtinId="5"/>
    <cellStyle name="Vírgula" xfId="1" builtinId="3"/>
    <cellStyle name="Vírgula 2" xfId="4" xr:uid="{F72D958F-07BE-420B-A24E-F12ED4F4BA07}"/>
  </cellStyles>
  <dxfs count="12">
    <dxf>
      <font>
        <color rgb="FF9C0006"/>
      </font>
      <fill>
        <patternFill>
          <bgColor rgb="FFFFC7CE"/>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7</xdr:col>
      <xdr:colOff>171450</xdr:colOff>
      <xdr:row>1</xdr:row>
      <xdr:rowOff>59055</xdr:rowOff>
    </xdr:from>
    <xdr:to>
      <xdr:col>9</xdr:col>
      <xdr:colOff>662940</xdr:colOff>
      <xdr:row>7</xdr:row>
      <xdr:rowOff>74295</xdr:rowOff>
    </xdr:to>
    <xdr:pic>
      <xdr:nvPicPr>
        <xdr:cNvPr id="2" name="Imagem 1">
          <a:extLst>
            <a:ext uri="{FF2B5EF4-FFF2-40B4-BE49-F238E27FC236}">
              <a16:creationId xmlns:a16="http://schemas.microsoft.com/office/drawing/2014/main" id="{5E681540-2776-49E6-D7B2-E47F0EF5083B}"/>
            </a:ext>
          </a:extLst>
        </xdr:cNvPr>
        <xdr:cNvPicPr>
          <a:picLocks noChangeAspect="1"/>
        </xdr:cNvPicPr>
      </xdr:nvPicPr>
      <xdr:blipFill>
        <a:blip xmlns:r="http://schemas.openxmlformats.org/officeDocument/2006/relationships" r:embed="rId1"/>
        <a:stretch>
          <a:fillRect/>
        </a:stretch>
      </xdr:blipFill>
      <xdr:spPr>
        <a:xfrm>
          <a:off x="11982450" y="240030"/>
          <a:ext cx="1703070" cy="977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5</xdr:col>
      <xdr:colOff>394335</xdr:colOff>
      <xdr:row>2</xdr:row>
      <xdr:rowOff>737235</xdr:rowOff>
    </xdr:to>
    <xdr:pic>
      <xdr:nvPicPr>
        <xdr:cNvPr id="2" name="Imagem 1">
          <a:extLst>
            <a:ext uri="{FF2B5EF4-FFF2-40B4-BE49-F238E27FC236}">
              <a16:creationId xmlns:a16="http://schemas.microsoft.com/office/drawing/2014/main" id="{1FEB0C35-57E3-4F57-B819-CAA521C29508}"/>
            </a:ext>
          </a:extLst>
        </xdr:cNvPr>
        <xdr:cNvPicPr>
          <a:picLocks noChangeAspect="1"/>
        </xdr:cNvPicPr>
      </xdr:nvPicPr>
      <xdr:blipFill>
        <a:blip xmlns:r="http://schemas.openxmlformats.org/officeDocument/2006/relationships" r:embed="rId1"/>
        <a:stretch>
          <a:fillRect/>
        </a:stretch>
      </xdr:blipFill>
      <xdr:spPr>
        <a:xfrm>
          <a:off x="14754225" y="371475"/>
          <a:ext cx="1708785" cy="984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777240</xdr:colOff>
      <xdr:row>0</xdr:row>
      <xdr:rowOff>190500</xdr:rowOff>
    </xdr:from>
    <xdr:to>
      <xdr:col>5</xdr:col>
      <xdr:colOff>207645</xdr:colOff>
      <xdr:row>2</xdr:row>
      <xdr:rowOff>561975</xdr:rowOff>
    </xdr:to>
    <xdr:pic>
      <xdr:nvPicPr>
        <xdr:cNvPr id="2" name="Imagem 1">
          <a:extLst>
            <a:ext uri="{FF2B5EF4-FFF2-40B4-BE49-F238E27FC236}">
              <a16:creationId xmlns:a16="http://schemas.microsoft.com/office/drawing/2014/main" id="{AA079764-4584-4162-BD64-A451A585F69C}"/>
            </a:ext>
          </a:extLst>
        </xdr:cNvPr>
        <xdr:cNvPicPr>
          <a:picLocks noChangeAspect="1"/>
        </xdr:cNvPicPr>
      </xdr:nvPicPr>
      <xdr:blipFill>
        <a:blip xmlns:r="http://schemas.openxmlformats.org/officeDocument/2006/relationships" r:embed="rId1"/>
        <a:stretch>
          <a:fillRect/>
        </a:stretch>
      </xdr:blipFill>
      <xdr:spPr>
        <a:xfrm>
          <a:off x="14693265" y="190500"/>
          <a:ext cx="1716405"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971550</xdr:colOff>
      <xdr:row>0</xdr:row>
      <xdr:rowOff>104775</xdr:rowOff>
    </xdr:from>
    <xdr:to>
      <xdr:col>4</xdr:col>
      <xdr:colOff>1278255</xdr:colOff>
      <xdr:row>2</xdr:row>
      <xdr:rowOff>474345</xdr:rowOff>
    </xdr:to>
    <xdr:pic>
      <xdr:nvPicPr>
        <xdr:cNvPr id="2" name="Imagem 1">
          <a:extLst>
            <a:ext uri="{FF2B5EF4-FFF2-40B4-BE49-F238E27FC236}">
              <a16:creationId xmlns:a16="http://schemas.microsoft.com/office/drawing/2014/main" id="{E22C26FD-2382-4EAC-AAA1-71213C30EEA5}"/>
            </a:ext>
          </a:extLst>
        </xdr:cNvPr>
        <xdr:cNvPicPr>
          <a:picLocks noChangeAspect="1"/>
        </xdr:cNvPicPr>
      </xdr:nvPicPr>
      <xdr:blipFill>
        <a:blip xmlns:r="http://schemas.openxmlformats.org/officeDocument/2006/relationships" r:embed="rId1"/>
        <a:stretch>
          <a:fillRect/>
        </a:stretch>
      </xdr:blipFill>
      <xdr:spPr>
        <a:xfrm>
          <a:off x="14887575" y="104775"/>
          <a:ext cx="1716405" cy="988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338666</xdr:colOff>
      <xdr:row>3</xdr:row>
      <xdr:rowOff>93134</xdr:rowOff>
    </xdr:from>
    <xdr:to>
      <xdr:col>11</xdr:col>
      <xdr:colOff>126871</xdr:colOff>
      <xdr:row>46</xdr:row>
      <xdr:rowOff>229733</xdr:rowOff>
    </xdr:to>
    <xdr:pic>
      <xdr:nvPicPr>
        <xdr:cNvPr id="2" name="Imagem 1">
          <a:extLst>
            <a:ext uri="{FF2B5EF4-FFF2-40B4-BE49-F238E27FC236}">
              <a16:creationId xmlns:a16="http://schemas.microsoft.com/office/drawing/2014/main" id="{91752303-D028-47DF-A903-18D713BCC8F2}"/>
            </a:ext>
          </a:extLst>
        </xdr:cNvPr>
        <xdr:cNvPicPr>
          <a:picLocks noChangeAspect="1"/>
        </xdr:cNvPicPr>
      </xdr:nvPicPr>
      <xdr:blipFill>
        <a:blip xmlns:r="http://schemas.openxmlformats.org/officeDocument/2006/relationships" r:embed="rId1"/>
        <a:stretch>
          <a:fillRect/>
        </a:stretch>
      </xdr:blipFill>
      <xdr:spPr>
        <a:xfrm>
          <a:off x="10058399" y="829734"/>
          <a:ext cx="3996138" cy="11024732"/>
        </a:xfrm>
        <a:prstGeom prst="rect">
          <a:avLst/>
        </a:prstGeom>
      </xdr:spPr>
    </xdr:pic>
    <xdr:clientData/>
  </xdr:twoCellAnchor>
  <xdr:twoCellAnchor editAs="oneCell">
    <xdr:from>
      <xdr:col>12</xdr:col>
      <xdr:colOff>486833</xdr:colOff>
      <xdr:row>3</xdr:row>
      <xdr:rowOff>222250</xdr:rowOff>
    </xdr:from>
    <xdr:to>
      <xdr:col>15</xdr:col>
      <xdr:colOff>397298</xdr:colOff>
      <xdr:row>7</xdr:row>
      <xdr:rowOff>237278</xdr:rowOff>
    </xdr:to>
    <xdr:pic>
      <xdr:nvPicPr>
        <xdr:cNvPr id="3" name="Imagem 2">
          <a:extLst>
            <a:ext uri="{FF2B5EF4-FFF2-40B4-BE49-F238E27FC236}">
              <a16:creationId xmlns:a16="http://schemas.microsoft.com/office/drawing/2014/main" id="{864515E9-CFF8-4330-8EEC-F97FD2A2405A}"/>
            </a:ext>
          </a:extLst>
        </xdr:cNvPr>
        <xdr:cNvPicPr>
          <a:picLocks noChangeAspect="1"/>
        </xdr:cNvPicPr>
      </xdr:nvPicPr>
      <xdr:blipFill>
        <a:blip xmlns:r="http://schemas.openxmlformats.org/officeDocument/2006/relationships" r:embed="rId2"/>
        <a:stretch>
          <a:fillRect/>
        </a:stretch>
      </xdr:blipFill>
      <xdr:spPr>
        <a:xfrm>
          <a:off x="14509750" y="952500"/>
          <a:ext cx="1720215" cy="988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581025</xdr:colOff>
      <xdr:row>0</xdr:row>
      <xdr:rowOff>180975</xdr:rowOff>
    </xdr:from>
    <xdr:to>
      <xdr:col>5</xdr:col>
      <xdr:colOff>493395</xdr:colOff>
      <xdr:row>4</xdr:row>
      <xdr:rowOff>49530</xdr:rowOff>
    </xdr:to>
    <xdr:pic>
      <xdr:nvPicPr>
        <xdr:cNvPr id="2" name="Imagem 1">
          <a:extLst>
            <a:ext uri="{FF2B5EF4-FFF2-40B4-BE49-F238E27FC236}">
              <a16:creationId xmlns:a16="http://schemas.microsoft.com/office/drawing/2014/main" id="{7D60118E-EAB7-43A2-82C0-8B71BCE9134F}"/>
            </a:ext>
          </a:extLst>
        </xdr:cNvPr>
        <xdr:cNvPicPr>
          <a:picLocks noChangeAspect="1"/>
        </xdr:cNvPicPr>
      </xdr:nvPicPr>
      <xdr:blipFill>
        <a:blip xmlns:r="http://schemas.openxmlformats.org/officeDocument/2006/relationships" r:embed="rId1"/>
        <a:stretch>
          <a:fillRect/>
        </a:stretch>
      </xdr:blipFill>
      <xdr:spPr>
        <a:xfrm>
          <a:off x="11944350" y="180975"/>
          <a:ext cx="1712595" cy="9925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521450</xdr:colOff>
      <xdr:row>4</xdr:row>
      <xdr:rowOff>109278</xdr:rowOff>
    </xdr:to>
    <xdr:pic>
      <xdr:nvPicPr>
        <xdr:cNvPr id="2" name="Imagem 1">
          <a:extLst>
            <a:ext uri="{FF2B5EF4-FFF2-40B4-BE49-F238E27FC236}">
              <a16:creationId xmlns:a16="http://schemas.microsoft.com/office/drawing/2014/main" id="{D4390051-F6CD-4429-959E-5DC4C1933A25}"/>
            </a:ext>
          </a:extLst>
        </xdr:cNvPr>
        <xdr:cNvPicPr>
          <a:picLocks noChangeAspect="1"/>
        </xdr:cNvPicPr>
      </xdr:nvPicPr>
      <xdr:blipFill>
        <a:blip xmlns:r="http://schemas.openxmlformats.org/officeDocument/2006/relationships" r:embed="rId1"/>
        <a:stretch>
          <a:fillRect/>
        </a:stretch>
      </xdr:blipFill>
      <xdr:spPr>
        <a:xfrm>
          <a:off x="9455727" y="251114"/>
          <a:ext cx="1716405" cy="99250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EB30B-2C08-4F8C-A593-FBC179EAB705}">
  <sheetPr>
    <tabColor rgb="FF00B050"/>
  </sheetPr>
  <dimension ref="B2:J51"/>
  <sheetViews>
    <sheetView showGridLines="0" tabSelected="1" workbookViewId="0"/>
  </sheetViews>
  <sheetFormatPr defaultRowHeight="14.4" x14ac:dyDescent="0.3"/>
  <cols>
    <col min="2" max="2" width="42.6640625" customWidth="1"/>
    <col min="3" max="3" width="19.33203125" bestFit="1" customWidth="1"/>
    <col min="4" max="4" width="16.44140625" bestFit="1" customWidth="1"/>
    <col min="5" max="5" width="20.6640625" customWidth="1"/>
    <col min="6" max="6" width="55.44140625" customWidth="1"/>
    <col min="10" max="10" width="14.109375" bestFit="1" customWidth="1"/>
  </cols>
  <sheetData>
    <row r="2" spans="2:6" x14ac:dyDescent="0.3">
      <c r="B2" s="42" t="s">
        <v>34</v>
      </c>
      <c r="C2" s="42" t="s">
        <v>35</v>
      </c>
      <c r="D2" s="42" t="s">
        <v>36</v>
      </c>
      <c r="E2" s="42" t="s">
        <v>37</v>
      </c>
      <c r="F2" s="42" t="s">
        <v>38</v>
      </c>
    </row>
    <row r="3" spans="2:6" x14ac:dyDescent="0.3">
      <c r="B3" s="65" t="s">
        <v>39</v>
      </c>
      <c r="C3" s="18" t="s">
        <v>65</v>
      </c>
      <c r="D3" s="19">
        <f>IF(C3="SIM",2000000,0)</f>
        <v>0</v>
      </c>
      <c r="E3" s="95">
        <f>SUM(D3:D6)</f>
        <v>0</v>
      </c>
      <c r="F3" s="96" t="s">
        <v>66</v>
      </c>
    </row>
    <row r="4" spans="2:6" x14ac:dyDescent="0.3">
      <c r="B4" s="66" t="s">
        <v>40</v>
      </c>
      <c r="C4" s="18" t="s">
        <v>65</v>
      </c>
      <c r="D4" s="16">
        <f t="shared" ref="D4:D6" si="0">IF(C4="SIM",2000000,0)</f>
        <v>0</v>
      </c>
      <c r="E4" s="95"/>
      <c r="F4" s="96"/>
    </row>
    <row r="5" spans="2:6" x14ac:dyDescent="0.3">
      <c r="B5" s="65" t="s">
        <v>41</v>
      </c>
      <c r="C5" s="18" t="s">
        <v>65</v>
      </c>
      <c r="D5" s="19">
        <f t="shared" si="0"/>
        <v>0</v>
      </c>
      <c r="E5" s="95"/>
      <c r="F5" s="96"/>
    </row>
    <row r="6" spans="2:6" x14ac:dyDescent="0.3">
      <c r="B6" s="66" t="s">
        <v>42</v>
      </c>
      <c r="C6" s="18" t="s">
        <v>65</v>
      </c>
      <c r="D6" s="16">
        <f t="shared" si="0"/>
        <v>0</v>
      </c>
      <c r="E6" s="95"/>
      <c r="F6" s="96"/>
    </row>
    <row r="7" spans="2:6" ht="4.8" customHeight="1" x14ac:dyDescent="0.3">
      <c r="B7" s="67"/>
      <c r="C7" s="68"/>
      <c r="D7" s="69"/>
      <c r="E7" s="69"/>
      <c r="F7" s="69"/>
    </row>
    <row r="8" spans="2:6" ht="14.4" customHeight="1" x14ac:dyDescent="0.3">
      <c r="B8" s="70" t="s">
        <v>43</v>
      </c>
      <c r="C8" s="18" t="s">
        <v>65</v>
      </c>
      <c r="D8" s="97">
        <f>COUNTIF(C8:C13,"SIM")</f>
        <v>0</v>
      </c>
      <c r="E8" s="95">
        <f>IF(D8&gt;=3,10000000,IF(D8=2,7500000,IF(D8=1,5000000,0)))</f>
        <v>0</v>
      </c>
      <c r="F8" s="98" t="s">
        <v>67</v>
      </c>
    </row>
    <row r="9" spans="2:6" ht="28.8" x14ac:dyDescent="0.3">
      <c r="B9" s="71" t="s">
        <v>45</v>
      </c>
      <c r="C9" s="18" t="s">
        <v>65</v>
      </c>
      <c r="D9" s="97"/>
      <c r="E9" s="95"/>
      <c r="F9" s="98"/>
    </row>
    <row r="10" spans="2:6" ht="43.2" x14ac:dyDescent="0.3">
      <c r="B10" s="70" t="s">
        <v>44</v>
      </c>
      <c r="C10" s="18" t="s">
        <v>65</v>
      </c>
      <c r="D10" s="97"/>
      <c r="E10" s="95"/>
      <c r="F10" s="98"/>
    </row>
    <row r="11" spans="2:6" ht="28.8" x14ac:dyDescent="0.3">
      <c r="B11" s="71" t="s">
        <v>46</v>
      </c>
      <c r="C11" s="18" t="s">
        <v>65</v>
      </c>
      <c r="D11" s="97"/>
      <c r="E11" s="95"/>
      <c r="F11" s="98"/>
    </row>
    <row r="12" spans="2:6" ht="72" x14ac:dyDescent="0.3">
      <c r="B12" s="70" t="s">
        <v>47</v>
      </c>
      <c r="C12" s="18" t="s">
        <v>65</v>
      </c>
      <c r="D12" s="97"/>
      <c r="E12" s="95"/>
      <c r="F12" s="98"/>
    </row>
    <row r="13" spans="2:6" x14ac:dyDescent="0.3">
      <c r="C13" s="72"/>
      <c r="D13" s="73"/>
      <c r="E13" s="15"/>
      <c r="F13" s="74"/>
    </row>
    <row r="14" spans="2:6" x14ac:dyDescent="0.3">
      <c r="B14" s="43" t="s">
        <v>48</v>
      </c>
      <c r="C14" s="44" t="s">
        <v>49</v>
      </c>
      <c r="D14" s="43" t="s">
        <v>50</v>
      </c>
      <c r="E14" s="43" t="s">
        <v>51</v>
      </c>
      <c r="F14" s="45"/>
    </row>
    <row r="15" spans="2:6" x14ac:dyDescent="0.3">
      <c r="B15" s="65" t="s">
        <v>4</v>
      </c>
      <c r="C15" s="18" t="s">
        <v>65</v>
      </c>
      <c r="D15" s="19">
        <f>IF(C15="SIM",7000000,0)</f>
        <v>0</v>
      </c>
      <c r="E15" s="95">
        <f>SUM(D15:D18)</f>
        <v>0</v>
      </c>
      <c r="F15" s="96" t="s">
        <v>70</v>
      </c>
    </row>
    <row r="16" spans="2:6" x14ac:dyDescent="0.3">
      <c r="B16" s="66" t="s">
        <v>52</v>
      </c>
      <c r="C16" s="18" t="s">
        <v>65</v>
      </c>
      <c r="D16" s="16">
        <f>IF(C16="SIM",3000000,0)</f>
        <v>0</v>
      </c>
      <c r="E16" s="95"/>
      <c r="F16" s="96"/>
    </row>
    <row r="17" spans="2:6" x14ac:dyDescent="0.3">
      <c r="B17" s="65" t="s">
        <v>53</v>
      </c>
      <c r="C17" s="18" t="s">
        <v>65</v>
      </c>
      <c r="D17" s="19">
        <f>IF(C17="SIM",5000000,0)</f>
        <v>0</v>
      </c>
      <c r="E17" s="95"/>
      <c r="F17" s="96"/>
    </row>
    <row r="18" spans="2:6" x14ac:dyDescent="0.3">
      <c r="B18" s="66" t="s">
        <v>54</v>
      </c>
      <c r="C18" s="18" t="s">
        <v>65</v>
      </c>
      <c r="D18" s="16">
        <f>IF(C18="SIM",1000000,0)</f>
        <v>0</v>
      </c>
      <c r="E18" s="95"/>
      <c r="F18" s="96"/>
    </row>
    <row r="19" spans="2:6" x14ac:dyDescent="0.3">
      <c r="C19" s="72"/>
    </row>
    <row r="20" spans="2:6" x14ac:dyDescent="0.3">
      <c r="B20" s="43" t="s">
        <v>55</v>
      </c>
      <c r="C20" s="44" t="s">
        <v>49</v>
      </c>
      <c r="D20" s="43" t="s">
        <v>50</v>
      </c>
      <c r="E20" s="43" t="s">
        <v>56</v>
      </c>
      <c r="F20" s="45"/>
    </row>
    <row r="21" spans="2:6" x14ac:dyDescent="0.3">
      <c r="B21" s="65" t="s">
        <v>57</v>
      </c>
      <c r="C21" s="18" t="s">
        <v>65</v>
      </c>
      <c r="D21" s="19">
        <f>IF(C21="SIM",5000000,0)</f>
        <v>0</v>
      </c>
      <c r="E21" s="99">
        <f>SUM(D21:D22)</f>
        <v>0</v>
      </c>
      <c r="F21" s="96" t="s">
        <v>71</v>
      </c>
    </row>
    <row r="22" spans="2:6" x14ac:dyDescent="0.3">
      <c r="B22" s="66" t="s">
        <v>58</v>
      </c>
      <c r="C22" s="18" t="s">
        <v>65</v>
      </c>
      <c r="D22" s="16">
        <f>IF(C22="SIM",8000000,0)</f>
        <v>0</v>
      </c>
      <c r="E22" s="100"/>
      <c r="F22" s="96"/>
    </row>
    <row r="23" spans="2:6" x14ac:dyDescent="0.3">
      <c r="C23" s="72"/>
    </row>
    <row r="24" spans="2:6" x14ac:dyDescent="0.3">
      <c r="B24" s="42" t="s">
        <v>59</v>
      </c>
      <c r="C24" s="46" t="s">
        <v>49</v>
      </c>
      <c r="D24" s="42" t="s">
        <v>68</v>
      </c>
      <c r="E24" s="42" t="s">
        <v>60</v>
      </c>
      <c r="F24" s="47"/>
    </row>
    <row r="25" spans="2:6" x14ac:dyDescent="0.3">
      <c r="B25" s="65" t="s">
        <v>61</v>
      </c>
      <c r="C25" s="18" t="s">
        <v>65</v>
      </c>
      <c r="D25" s="20">
        <f>IF(C25="SIM",0.6,0)</f>
        <v>0</v>
      </c>
      <c r="E25" s="101">
        <f>SUM(D25:D28)</f>
        <v>0</v>
      </c>
      <c r="F25" s="96" t="s">
        <v>72</v>
      </c>
    </row>
    <row r="26" spans="2:6" x14ac:dyDescent="0.3">
      <c r="B26" s="66" t="s">
        <v>62</v>
      </c>
      <c r="C26" s="18" t="s">
        <v>65</v>
      </c>
      <c r="D26" s="17">
        <f>IF(C26="SIM",0.8,0)</f>
        <v>0</v>
      </c>
      <c r="E26" s="102"/>
      <c r="F26" s="96"/>
    </row>
    <row r="27" spans="2:6" x14ac:dyDescent="0.3">
      <c r="B27" s="65" t="s">
        <v>63</v>
      </c>
      <c r="C27" s="18" t="s">
        <v>65</v>
      </c>
      <c r="D27" s="20">
        <f>IF(C27="SIM",1.2,0)</f>
        <v>0</v>
      </c>
      <c r="E27" s="102"/>
      <c r="F27" s="96"/>
    </row>
    <row r="28" spans="2:6" x14ac:dyDescent="0.3">
      <c r="B28" s="66" t="s">
        <v>64</v>
      </c>
      <c r="C28" s="18" t="s">
        <v>65</v>
      </c>
      <c r="D28" s="17">
        <f>IF(C28="SIM",2,0)</f>
        <v>0</v>
      </c>
      <c r="E28" s="102"/>
      <c r="F28" s="96"/>
    </row>
    <row r="30" spans="2:6" ht="28.8" x14ac:dyDescent="0.3">
      <c r="B30" s="94" t="s">
        <v>69</v>
      </c>
      <c r="C30" s="94"/>
      <c r="D30" s="94"/>
      <c r="E30" s="48">
        <f>((E15+E21)*E25)+E3+E8</f>
        <v>0</v>
      </c>
      <c r="F30" s="21" t="s">
        <v>73</v>
      </c>
    </row>
    <row r="31" spans="2:6" ht="15" thickBot="1" x14ac:dyDescent="0.35"/>
    <row r="32" spans="2:6" ht="15" thickBot="1" x14ac:dyDescent="0.35">
      <c r="C32" s="103" t="s">
        <v>380</v>
      </c>
      <c r="D32" s="104"/>
      <c r="E32" s="83">
        <v>2000000</v>
      </c>
      <c r="F32" s="64" t="s">
        <v>381</v>
      </c>
    </row>
    <row r="33" spans="2:10" ht="15.6" x14ac:dyDescent="0.3">
      <c r="C33" s="91" t="s">
        <v>76</v>
      </c>
      <c r="D33" s="92"/>
      <c r="E33" s="93"/>
      <c r="J33" s="81"/>
    </row>
    <row r="34" spans="2:10" x14ac:dyDescent="0.3">
      <c r="C34" s="62" t="s">
        <v>74</v>
      </c>
      <c r="D34" s="61" t="s">
        <v>75</v>
      </c>
      <c r="E34" s="63" t="s">
        <v>77</v>
      </c>
      <c r="J34" s="82"/>
    </row>
    <row r="35" spans="2:10" x14ac:dyDescent="0.3">
      <c r="C35" s="77" t="s">
        <v>382</v>
      </c>
      <c r="D35" s="22">
        <v>0</v>
      </c>
      <c r="E35" s="80">
        <f>E32</f>
        <v>2000000</v>
      </c>
    </row>
    <row r="36" spans="2:10" x14ac:dyDescent="0.3">
      <c r="C36" s="75" t="s">
        <v>383</v>
      </c>
      <c r="D36" s="24">
        <v>0.25</v>
      </c>
      <c r="E36" s="76">
        <f>(($E$30-$E$32)*D36)+$E$32</f>
        <v>1500000</v>
      </c>
    </row>
    <row r="37" spans="2:10" x14ac:dyDescent="0.3">
      <c r="C37" s="77" t="s">
        <v>384</v>
      </c>
      <c r="D37" s="22">
        <v>0.5</v>
      </c>
      <c r="E37" s="84">
        <f>(($E$30-$E$32)*D37)+$E$32</f>
        <v>1000000</v>
      </c>
    </row>
    <row r="38" spans="2:10" x14ac:dyDescent="0.3">
      <c r="C38" s="75" t="s">
        <v>385</v>
      </c>
      <c r="D38" s="24">
        <v>0.75</v>
      </c>
      <c r="E38" s="76">
        <f>(($E$30-$E$32)*D38)+$E$32</f>
        <v>500000</v>
      </c>
    </row>
    <row r="39" spans="2:10" ht="15" thickBot="1" x14ac:dyDescent="0.35">
      <c r="C39" s="78" t="s">
        <v>78</v>
      </c>
      <c r="D39" s="23">
        <v>1</v>
      </c>
      <c r="E39" s="85">
        <f>(($E$30-$E$32)*D39)+$E$32</f>
        <v>0</v>
      </c>
    </row>
    <row r="42" spans="2:10" x14ac:dyDescent="0.3">
      <c r="B42" s="89" t="s">
        <v>79</v>
      </c>
      <c r="C42" s="89"/>
      <c r="D42" s="79"/>
    </row>
    <row r="43" spans="2:10" ht="14.4" customHeight="1" x14ac:dyDescent="0.3">
      <c r="C43" s="87" t="s">
        <v>80</v>
      </c>
      <c r="D43" s="87"/>
      <c r="E43" s="26"/>
      <c r="F43" s="86" t="s">
        <v>86</v>
      </c>
    </row>
    <row r="44" spans="2:10" x14ac:dyDescent="0.3">
      <c r="C44" s="87" t="s">
        <v>81</v>
      </c>
      <c r="D44" s="87"/>
      <c r="E44" s="26"/>
      <c r="F44" s="86"/>
    </row>
    <row r="45" spans="2:10" x14ac:dyDescent="0.3">
      <c r="C45" s="87" t="s">
        <v>82</v>
      </c>
      <c r="D45" s="87"/>
      <c r="E45" s="26"/>
      <c r="F45" s="86"/>
    </row>
    <row r="46" spans="2:10" x14ac:dyDescent="0.3">
      <c r="C46" s="87" t="s">
        <v>83</v>
      </c>
      <c r="D46" s="87"/>
      <c r="E46" s="26"/>
      <c r="F46" s="86"/>
    </row>
    <row r="47" spans="2:10" x14ac:dyDescent="0.3">
      <c r="C47" s="87" t="s">
        <v>84</v>
      </c>
      <c r="D47" s="87"/>
      <c r="E47" s="26"/>
      <c r="F47" s="86"/>
    </row>
    <row r="48" spans="2:10" ht="30.6" customHeight="1" x14ac:dyDescent="0.3">
      <c r="B48" s="90" t="s">
        <v>88</v>
      </c>
      <c r="C48" s="90"/>
      <c r="D48" s="90"/>
      <c r="E48" s="26"/>
      <c r="F48" s="86"/>
    </row>
    <row r="49" spans="3:5" x14ac:dyDescent="0.3">
      <c r="C49" s="88" t="s">
        <v>85</v>
      </c>
      <c r="D49" s="88"/>
      <c r="E49" s="50">
        <f>SUM(E43:E48)</f>
        <v>0</v>
      </c>
    </row>
    <row r="51" spans="3:5" x14ac:dyDescent="0.3">
      <c r="C51" s="49" t="s">
        <v>87</v>
      </c>
      <c r="D51" s="49"/>
      <c r="E51" s="25">
        <f>E49-E30</f>
        <v>0</v>
      </c>
    </row>
  </sheetData>
  <sheetProtection algorithmName="SHA-512" hashValue="FnYB6qwhtQ9cVZ5+5qfVnFgjzB9K3F9asPH/Vip9jLixIQP5eFz4UJIOwvOm2lOlSr3Ohr8FPe5t4jTPvBLTuQ==" saltValue="xLNm6J4HbJV+xmctIHTa0Q==" spinCount="100000" sheet="1" insertColumns="0" insertRows="0" deleteColumns="0" deleteRows="0"/>
  <mergeCells count="23">
    <mergeCell ref="C33:E33"/>
    <mergeCell ref="B30:D30"/>
    <mergeCell ref="E3:E6"/>
    <mergeCell ref="F3:F6"/>
    <mergeCell ref="E15:E18"/>
    <mergeCell ref="D8:D12"/>
    <mergeCell ref="E8:E12"/>
    <mergeCell ref="F8:F12"/>
    <mergeCell ref="E21:E22"/>
    <mergeCell ref="E25:E28"/>
    <mergeCell ref="F21:F22"/>
    <mergeCell ref="F15:F18"/>
    <mergeCell ref="F25:F28"/>
    <mergeCell ref="C32:D32"/>
    <mergeCell ref="F43:F48"/>
    <mergeCell ref="C47:D47"/>
    <mergeCell ref="C49:D49"/>
    <mergeCell ref="B42:C42"/>
    <mergeCell ref="C43:D43"/>
    <mergeCell ref="C44:D44"/>
    <mergeCell ref="C45:D45"/>
    <mergeCell ref="C46:D46"/>
    <mergeCell ref="B48:D48"/>
  </mergeCells>
  <phoneticPr fontId="14" type="noConversion"/>
  <conditionalFormatting sqref="C3:C6">
    <cfRule type="cellIs" dxfId="11" priority="15" operator="equal">
      <formula>"NÃO"</formula>
    </cfRule>
    <cfRule type="cellIs" dxfId="10" priority="16" operator="equal">
      <formula>"sim"</formula>
    </cfRule>
  </conditionalFormatting>
  <conditionalFormatting sqref="C8:C12">
    <cfRule type="cellIs" dxfId="9" priority="13" operator="equal">
      <formula>"NÃO"</formula>
    </cfRule>
    <cfRule type="cellIs" dxfId="8" priority="14" operator="equal">
      <formula>"sim"</formula>
    </cfRule>
  </conditionalFormatting>
  <conditionalFormatting sqref="C15:C18">
    <cfRule type="cellIs" dxfId="7" priority="11" operator="equal">
      <formula>"NÃO"</formula>
    </cfRule>
    <cfRule type="cellIs" dxfId="6" priority="12" operator="equal">
      <formula>"sim"</formula>
    </cfRule>
  </conditionalFormatting>
  <conditionalFormatting sqref="C21:C22">
    <cfRule type="cellIs" dxfId="5" priority="9" operator="equal">
      <formula>"NÃO"</formula>
    </cfRule>
    <cfRule type="cellIs" dxfId="4" priority="10" operator="equal">
      <formula>"sim"</formula>
    </cfRule>
  </conditionalFormatting>
  <conditionalFormatting sqref="C25:C28">
    <cfRule type="cellIs" dxfId="3" priority="7" operator="equal">
      <formula>"NÃO"</formula>
    </cfRule>
    <cfRule type="cellIs" dxfId="2" priority="8" operator="equal">
      <formula>"sim"</formula>
    </cfRule>
  </conditionalFormatting>
  <conditionalFormatting sqref="E43:E48">
    <cfRule type="cellIs" dxfId="1" priority="1" operator="lessThan">
      <formula>0</formula>
    </cfRule>
  </conditionalFormatting>
  <conditionalFormatting sqref="E51">
    <cfRule type="cellIs" dxfId="0" priority="6" operator="lessThan">
      <formula>0</formula>
    </cfRule>
  </conditionalFormatting>
  <dataValidations count="1">
    <dataValidation type="list" allowBlank="1" showInputMessage="1" showErrorMessage="1" sqref="C3:C6 C15:C18 C8:C12 C21:C22 C25:C28" xr:uid="{F44DA8E9-2E15-49DF-9D29-F07E52602F37}">
      <formula1>"SIM,NÃO"</formula1>
    </dataValidation>
  </dataValidation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23543-E2D5-4AC5-A4F4-0BCDE004DA4B}">
  <dimension ref="A1:I11"/>
  <sheetViews>
    <sheetView showGridLines="0" workbookViewId="0">
      <selection activeCell="A2" sqref="A2:C2"/>
    </sheetView>
  </sheetViews>
  <sheetFormatPr defaultColWidth="75.88671875" defaultRowHeight="19.2" x14ac:dyDescent="0.45"/>
  <cols>
    <col min="1" max="1" width="31.6640625" style="1" customWidth="1"/>
    <col min="2" max="2" width="95.44140625" style="1" customWidth="1"/>
    <col min="3" max="3" width="75.88671875" style="1"/>
    <col min="4" max="4" width="12.21875" style="1" customWidth="1"/>
    <col min="5" max="5" width="19.21875" style="2" customWidth="1"/>
    <col min="6" max="8" width="75.88671875" style="1"/>
    <col min="9" max="9" width="75.88671875" style="2"/>
    <col min="10" max="16384" width="75.88671875" style="1"/>
  </cols>
  <sheetData>
    <row r="1" spans="1:9" ht="29.4" x14ac:dyDescent="0.45">
      <c r="A1" s="105" t="s">
        <v>0</v>
      </c>
      <c r="B1" s="106"/>
      <c r="C1" s="107"/>
    </row>
    <row r="2" spans="1:9" s="6" customFormat="1" x14ac:dyDescent="0.45">
      <c r="A2" s="36" t="s">
        <v>1</v>
      </c>
      <c r="B2" s="37" t="s">
        <v>2</v>
      </c>
      <c r="C2" s="38" t="s">
        <v>3</v>
      </c>
      <c r="E2" s="7"/>
      <c r="I2" s="7"/>
    </row>
    <row r="3" spans="1:9" ht="154.19999999999999" thickBot="1" x14ac:dyDescent="0.5">
      <c r="A3" s="39" t="s">
        <v>5</v>
      </c>
      <c r="B3" s="8" t="s">
        <v>10</v>
      </c>
      <c r="C3" s="9" t="s">
        <v>14</v>
      </c>
    </row>
    <row r="4" spans="1:9" ht="174" thickTop="1" thickBot="1" x14ac:dyDescent="0.5">
      <c r="A4" s="51" t="s">
        <v>6</v>
      </c>
      <c r="B4" s="8" t="s">
        <v>11</v>
      </c>
      <c r="C4" s="10" t="s">
        <v>9</v>
      </c>
    </row>
    <row r="5" spans="1:9" ht="97.2" thickTop="1" thickBot="1" x14ac:dyDescent="0.5">
      <c r="A5" s="52" t="s">
        <v>7</v>
      </c>
      <c r="B5" s="8" t="s">
        <v>12</v>
      </c>
      <c r="C5" s="10" t="s">
        <v>13</v>
      </c>
    </row>
    <row r="6" spans="1:9" ht="250.8" thickTop="1" thickBot="1" x14ac:dyDescent="0.5">
      <c r="A6" s="40" t="s">
        <v>8</v>
      </c>
      <c r="B6" s="12" t="s">
        <v>15</v>
      </c>
      <c r="C6" s="11" t="s">
        <v>16</v>
      </c>
      <c r="F6" s="3"/>
      <c r="G6" s="4"/>
    </row>
    <row r="9" spans="1:9" x14ac:dyDescent="0.45">
      <c r="I9" s="5"/>
    </row>
    <row r="11" spans="1:9" x14ac:dyDescent="0.45">
      <c r="I11" s="5"/>
    </row>
  </sheetData>
  <mergeCells count="1">
    <mergeCell ref="A1:C1"/>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2EE7F-60D3-4BB5-83E5-36B5BB1078DF}">
  <dimension ref="A1:I9"/>
  <sheetViews>
    <sheetView showGridLines="0" workbookViewId="0">
      <selection sqref="A1:C1"/>
    </sheetView>
  </sheetViews>
  <sheetFormatPr defaultColWidth="75.88671875" defaultRowHeight="19.2" x14ac:dyDescent="0.45"/>
  <cols>
    <col min="1" max="1" width="31.6640625" style="1" customWidth="1"/>
    <col min="2" max="2" width="95.44140625" style="1" customWidth="1"/>
    <col min="3" max="3" width="75.88671875" style="1"/>
    <col min="4" max="4" width="12.5546875" style="1" customWidth="1"/>
    <col min="5" max="5" width="20.88671875" style="2" customWidth="1"/>
    <col min="6" max="8" width="75.88671875" style="1"/>
    <col min="9" max="9" width="75.88671875" style="2"/>
    <col min="10" max="16384" width="75.88671875" style="1"/>
  </cols>
  <sheetData>
    <row r="1" spans="1:9" ht="29.4" x14ac:dyDescent="0.45">
      <c r="A1" s="105" t="s">
        <v>17</v>
      </c>
      <c r="B1" s="106"/>
      <c r="C1" s="107"/>
    </row>
    <row r="2" spans="1:9" s="6" customFormat="1" x14ac:dyDescent="0.45">
      <c r="A2" s="36" t="s">
        <v>1</v>
      </c>
      <c r="B2" s="37" t="s">
        <v>2</v>
      </c>
      <c r="C2" s="38" t="s">
        <v>18</v>
      </c>
      <c r="E2" s="7"/>
      <c r="I2" s="7"/>
    </row>
    <row r="3" spans="1:9" ht="132" customHeight="1" thickBot="1" x14ac:dyDescent="0.5">
      <c r="A3" s="39" t="s">
        <v>19</v>
      </c>
      <c r="B3" s="41" t="s">
        <v>21</v>
      </c>
      <c r="C3" s="108" t="s">
        <v>23</v>
      </c>
    </row>
    <row r="4" spans="1:9" ht="132" customHeight="1" thickTop="1" thickBot="1" x14ac:dyDescent="0.5">
      <c r="A4" s="40" t="s">
        <v>20</v>
      </c>
      <c r="B4" s="14" t="s">
        <v>22</v>
      </c>
      <c r="C4" s="109"/>
    </row>
    <row r="5" spans="1:9" x14ac:dyDescent="0.45">
      <c r="C5" s="13"/>
    </row>
    <row r="7" spans="1:9" x14ac:dyDescent="0.45">
      <c r="I7" s="5"/>
    </row>
    <row r="9" spans="1:9" x14ac:dyDescent="0.45">
      <c r="I9" s="5"/>
    </row>
  </sheetData>
  <mergeCells count="2">
    <mergeCell ref="A1:C1"/>
    <mergeCell ref="C3:C4"/>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2F15-9252-4193-8AA7-5CFABF258A57}">
  <dimension ref="A1:I11"/>
  <sheetViews>
    <sheetView showGridLines="0" workbookViewId="0">
      <selection activeCell="A2" sqref="A2:C2"/>
    </sheetView>
  </sheetViews>
  <sheetFormatPr defaultColWidth="75.88671875" defaultRowHeight="19.2" x14ac:dyDescent="0.45"/>
  <cols>
    <col min="1" max="1" width="31.6640625" style="1" customWidth="1"/>
    <col min="2" max="2" width="95.44140625" style="1" customWidth="1"/>
    <col min="3" max="3" width="75.88671875" style="1"/>
    <col min="4" max="4" width="20.5546875" style="1" customWidth="1"/>
    <col min="5" max="5" width="75.88671875" style="2"/>
    <col min="6" max="8" width="75.88671875" style="1"/>
    <col min="9" max="9" width="75.88671875" style="2"/>
    <col min="10" max="16384" width="75.88671875" style="1"/>
  </cols>
  <sheetData>
    <row r="1" spans="1:9" ht="29.4" x14ac:dyDescent="0.45">
      <c r="A1" s="105" t="s">
        <v>24</v>
      </c>
      <c r="B1" s="106"/>
      <c r="C1" s="107"/>
    </row>
    <row r="2" spans="1:9" s="6" customFormat="1" x14ac:dyDescent="0.45">
      <c r="A2" s="36" t="s">
        <v>1</v>
      </c>
      <c r="B2" s="37" t="s">
        <v>2</v>
      </c>
      <c r="C2" s="38" t="s">
        <v>18</v>
      </c>
      <c r="E2" s="7"/>
      <c r="I2" s="7"/>
    </row>
    <row r="3" spans="1:9" ht="96.6" thickBot="1" x14ac:dyDescent="0.5">
      <c r="A3" s="39" t="s">
        <v>25</v>
      </c>
      <c r="B3" s="8" t="s">
        <v>29</v>
      </c>
      <c r="C3" s="108" t="s">
        <v>33</v>
      </c>
    </row>
    <row r="4" spans="1:9" ht="39.6" thickTop="1" thickBot="1" x14ac:dyDescent="0.5">
      <c r="A4" s="51" t="s">
        <v>26</v>
      </c>
      <c r="B4" s="8" t="s">
        <v>30</v>
      </c>
      <c r="C4" s="110"/>
    </row>
    <row r="5" spans="1:9" ht="135.6" thickTop="1" thickBot="1" x14ac:dyDescent="0.5">
      <c r="A5" s="52" t="s">
        <v>27</v>
      </c>
      <c r="B5" s="8" t="s">
        <v>31</v>
      </c>
      <c r="C5" s="110"/>
    </row>
    <row r="6" spans="1:9" ht="58.8" thickTop="1" thickBot="1" x14ac:dyDescent="0.5">
      <c r="A6" s="40" t="s">
        <v>28</v>
      </c>
      <c r="B6" s="12" t="s">
        <v>32</v>
      </c>
      <c r="C6" s="109"/>
      <c r="F6" s="3"/>
      <c r="G6" s="4"/>
    </row>
    <row r="9" spans="1:9" x14ac:dyDescent="0.45">
      <c r="I9" s="5"/>
    </row>
    <row r="11" spans="1:9" x14ac:dyDescent="0.45">
      <c r="I11" s="5"/>
    </row>
  </sheetData>
  <mergeCells count="2">
    <mergeCell ref="A1:C1"/>
    <mergeCell ref="C3:C6"/>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A5239-9BC7-41ED-9AC6-C5EA45429345}">
  <dimension ref="B3:G51"/>
  <sheetViews>
    <sheetView showGridLines="0" zoomScale="90" zoomScaleNormal="90" workbookViewId="0">
      <pane xSplit="1" ySplit="3" topLeftCell="B4" activePane="bottomRight" state="frozen"/>
      <selection activeCell="C47" sqref="C47"/>
      <selection pane="topRight" activeCell="C47" sqref="C47"/>
      <selection pane="bottomLeft" activeCell="C47" sqref="C47"/>
      <selection pane="bottomRight"/>
    </sheetView>
  </sheetViews>
  <sheetFormatPr defaultColWidth="8.77734375" defaultRowHeight="19.2" x14ac:dyDescent="0.45"/>
  <cols>
    <col min="1" max="1" width="4.109375" style="54" customWidth="1"/>
    <col min="2" max="2" width="104.77734375" style="54" customWidth="1"/>
    <col min="3" max="3" width="16.44140625" style="54" customWidth="1"/>
    <col min="4" max="16384" width="8.77734375" style="54"/>
  </cols>
  <sheetData>
    <row r="3" spans="2:7" x14ac:dyDescent="0.45">
      <c r="B3" s="56" t="s">
        <v>89</v>
      </c>
      <c r="C3" s="27"/>
      <c r="D3" s="58"/>
      <c r="E3" s="58"/>
      <c r="F3" s="58"/>
      <c r="G3" s="58"/>
    </row>
    <row r="4" spans="2:7" x14ac:dyDescent="0.45">
      <c r="B4" s="28" t="s">
        <v>90</v>
      </c>
      <c r="C4" s="28"/>
    </row>
    <row r="5" spans="2:7" x14ac:dyDescent="0.45">
      <c r="B5" s="28" t="s">
        <v>91</v>
      </c>
      <c r="C5" s="28"/>
    </row>
    <row r="6" spans="2:7" x14ac:dyDescent="0.45">
      <c r="B6" s="29" t="s">
        <v>92</v>
      </c>
      <c r="C6" s="29"/>
    </row>
    <row r="7" spans="2:7" s="59" customFormat="1" x14ac:dyDescent="0.45">
      <c r="B7" s="28" t="s">
        <v>93</v>
      </c>
      <c r="C7" s="28"/>
    </row>
    <row r="8" spans="2:7" ht="45" x14ac:dyDescent="0.45">
      <c r="B8" s="30" t="s">
        <v>94</v>
      </c>
      <c r="C8" s="30"/>
    </row>
    <row r="10" spans="2:7" x14ac:dyDescent="0.45">
      <c r="B10" s="28" t="s">
        <v>95</v>
      </c>
      <c r="C10" s="28"/>
    </row>
    <row r="11" spans="2:7" x14ac:dyDescent="0.45">
      <c r="B11" s="31" t="s">
        <v>96</v>
      </c>
      <c r="C11" s="31"/>
    </row>
    <row r="12" spans="2:7" s="57" customFormat="1" x14ac:dyDescent="0.45">
      <c r="B12" s="31" t="s">
        <v>97</v>
      </c>
      <c r="C12" s="31"/>
      <c r="D12" s="54"/>
      <c r="E12" s="54"/>
      <c r="F12" s="54"/>
      <c r="G12" s="54"/>
    </row>
    <row r="13" spans="2:7" s="57" customFormat="1" x14ac:dyDescent="0.45">
      <c r="B13" s="31" t="s">
        <v>98</v>
      </c>
      <c r="C13" s="31"/>
      <c r="D13" s="54"/>
      <c r="E13" s="54"/>
      <c r="F13" s="54"/>
      <c r="G13" s="54"/>
    </row>
    <row r="14" spans="2:7" s="57" customFormat="1" x14ac:dyDescent="0.45">
      <c r="B14" s="31" t="s">
        <v>99</v>
      </c>
      <c r="C14" s="31"/>
      <c r="D14" s="54"/>
      <c r="E14" s="54"/>
      <c r="F14" s="54"/>
      <c r="G14" s="54"/>
    </row>
    <row r="15" spans="2:7" s="57" customFormat="1" x14ac:dyDescent="0.45">
      <c r="B15" s="31" t="s">
        <v>100</v>
      </c>
      <c r="C15" s="31"/>
      <c r="D15" s="54"/>
      <c r="E15" s="54"/>
      <c r="F15" s="54"/>
      <c r="G15" s="54"/>
    </row>
    <row r="16" spans="2:7" s="57" customFormat="1" x14ac:dyDescent="0.45">
      <c r="B16" s="31" t="s">
        <v>101</v>
      </c>
      <c r="C16" s="31"/>
      <c r="D16" s="54"/>
      <c r="E16" s="54"/>
      <c r="F16" s="54"/>
      <c r="G16" s="54"/>
    </row>
    <row r="17" spans="2:7" s="57" customFormat="1" x14ac:dyDescent="0.45">
      <c r="B17" s="31" t="s">
        <v>102</v>
      </c>
      <c r="C17" s="31"/>
      <c r="D17" s="54"/>
      <c r="E17" s="54"/>
      <c r="F17" s="54"/>
      <c r="G17" s="54"/>
    </row>
    <row r="18" spans="2:7" s="57" customFormat="1" x14ac:dyDescent="0.45">
      <c r="B18" s="31" t="s">
        <v>103</v>
      </c>
      <c r="C18" s="31"/>
      <c r="D18" s="54"/>
      <c r="E18" s="54"/>
      <c r="F18" s="54"/>
      <c r="G18" s="54"/>
    </row>
    <row r="19" spans="2:7" s="57" customFormat="1" x14ac:dyDescent="0.45">
      <c r="B19" s="31" t="s">
        <v>104</v>
      </c>
      <c r="C19" s="31"/>
      <c r="D19" s="54"/>
      <c r="E19" s="54"/>
      <c r="F19" s="54"/>
      <c r="G19" s="54"/>
    </row>
    <row r="20" spans="2:7" s="57" customFormat="1" x14ac:dyDescent="0.45">
      <c r="B20" s="31" t="s">
        <v>105</v>
      </c>
      <c r="C20" s="31"/>
      <c r="D20" s="54"/>
      <c r="E20" s="54"/>
      <c r="F20" s="54"/>
      <c r="G20" s="54"/>
    </row>
    <row r="21" spans="2:7" s="57" customFormat="1" x14ac:dyDescent="0.45">
      <c r="B21" s="31" t="s">
        <v>106</v>
      </c>
      <c r="C21" s="31"/>
      <c r="D21" s="54"/>
      <c r="E21" s="54"/>
      <c r="F21" s="54"/>
      <c r="G21" s="54"/>
    </row>
    <row r="22" spans="2:7" s="57" customFormat="1" x14ac:dyDescent="0.45">
      <c r="B22" s="31" t="s">
        <v>107</v>
      </c>
      <c r="C22" s="31"/>
      <c r="D22" s="54"/>
      <c r="E22" s="54"/>
      <c r="F22" s="54"/>
      <c r="G22" s="54"/>
    </row>
    <row r="23" spans="2:7" s="57" customFormat="1" x14ac:dyDescent="0.45">
      <c r="B23" s="31" t="s">
        <v>108</v>
      </c>
      <c r="C23" s="31"/>
      <c r="D23" s="54"/>
      <c r="E23" s="54"/>
      <c r="F23" s="54"/>
      <c r="G23" s="54"/>
    </row>
    <row r="24" spans="2:7" s="57" customFormat="1" x14ac:dyDescent="0.45">
      <c r="B24" s="31" t="s">
        <v>109</v>
      </c>
      <c r="C24" s="31"/>
      <c r="D24" s="54"/>
      <c r="E24" s="54"/>
      <c r="F24" s="54"/>
      <c r="G24" s="54"/>
    </row>
    <row r="25" spans="2:7" s="57" customFormat="1" x14ac:dyDescent="0.45">
      <c r="B25" s="31" t="s">
        <v>110</v>
      </c>
      <c r="C25" s="31"/>
      <c r="D25" s="54"/>
      <c r="E25" s="54"/>
      <c r="F25" s="54"/>
      <c r="G25" s="54"/>
    </row>
    <row r="26" spans="2:7" s="57" customFormat="1" x14ac:dyDescent="0.45">
      <c r="B26" s="60"/>
      <c r="C26" s="60"/>
      <c r="D26" s="54"/>
      <c r="E26" s="54"/>
      <c r="F26" s="54"/>
      <c r="G26" s="54"/>
    </row>
    <row r="27" spans="2:7" s="57" customFormat="1" x14ac:dyDescent="0.45">
      <c r="B27" s="28" t="s">
        <v>111</v>
      </c>
      <c r="C27" s="28"/>
      <c r="D27" s="54"/>
      <c r="E27" s="54"/>
      <c r="F27" s="54"/>
      <c r="G27" s="54"/>
    </row>
    <row r="28" spans="2:7" s="57" customFormat="1" x14ac:dyDescent="0.45">
      <c r="B28" s="31" t="s">
        <v>112</v>
      </c>
      <c r="C28" s="31"/>
      <c r="D28" s="54"/>
      <c r="E28" s="54"/>
      <c r="F28" s="54"/>
      <c r="G28" s="54"/>
    </row>
    <row r="29" spans="2:7" s="57" customFormat="1" x14ac:dyDescent="0.45">
      <c r="B29" s="31" t="s">
        <v>113</v>
      </c>
      <c r="C29" s="31"/>
      <c r="D29" s="54"/>
      <c r="E29" s="54"/>
      <c r="F29" s="54"/>
      <c r="G29" s="54"/>
    </row>
    <row r="30" spans="2:7" s="57" customFormat="1" x14ac:dyDescent="0.45">
      <c r="B30" s="31" t="s">
        <v>114</v>
      </c>
      <c r="C30" s="31"/>
      <c r="D30" s="54"/>
      <c r="E30" s="54"/>
      <c r="F30" s="54"/>
      <c r="G30" s="54"/>
    </row>
    <row r="31" spans="2:7" s="57" customFormat="1" x14ac:dyDescent="0.45">
      <c r="B31" s="31" t="s">
        <v>115</v>
      </c>
      <c r="C31" s="31"/>
      <c r="D31" s="54"/>
      <c r="E31" s="54"/>
      <c r="F31" s="54"/>
      <c r="G31" s="54"/>
    </row>
    <row r="32" spans="2:7" s="57" customFormat="1" x14ac:dyDescent="0.45">
      <c r="B32" s="31" t="s">
        <v>116</v>
      </c>
      <c r="C32" s="31"/>
      <c r="D32" s="54"/>
      <c r="E32" s="54"/>
      <c r="F32" s="54"/>
      <c r="G32" s="54"/>
    </row>
    <row r="33" spans="2:7" s="57" customFormat="1" x14ac:dyDescent="0.45">
      <c r="B33" s="31" t="s">
        <v>117</v>
      </c>
      <c r="C33" s="31"/>
      <c r="D33" s="54"/>
      <c r="E33" s="54"/>
      <c r="F33" s="54"/>
      <c r="G33" s="54"/>
    </row>
    <row r="34" spans="2:7" s="57" customFormat="1" x14ac:dyDescent="0.45">
      <c r="B34" s="31" t="s">
        <v>118</v>
      </c>
      <c r="C34" s="31"/>
      <c r="D34" s="54"/>
      <c r="E34" s="54"/>
      <c r="F34" s="54"/>
      <c r="G34" s="54"/>
    </row>
    <row r="35" spans="2:7" s="57" customFormat="1" x14ac:dyDescent="0.45">
      <c r="B35" s="31" t="s">
        <v>119</v>
      </c>
      <c r="C35" s="31"/>
      <c r="D35" s="54"/>
      <c r="E35" s="54"/>
      <c r="F35" s="54"/>
      <c r="G35" s="54"/>
    </row>
    <row r="36" spans="2:7" s="57" customFormat="1" x14ac:dyDescent="0.45">
      <c r="B36" s="31" t="s">
        <v>120</v>
      </c>
      <c r="C36" s="31"/>
      <c r="D36" s="54"/>
      <c r="E36" s="54"/>
      <c r="F36" s="54"/>
      <c r="G36" s="54"/>
    </row>
    <row r="37" spans="2:7" s="57" customFormat="1" x14ac:dyDescent="0.45">
      <c r="B37" s="31" t="s">
        <v>121</v>
      </c>
      <c r="C37" s="31"/>
      <c r="D37" s="54"/>
      <c r="E37" s="54"/>
      <c r="F37" s="54"/>
      <c r="G37" s="54"/>
    </row>
    <row r="38" spans="2:7" s="57" customFormat="1" x14ac:dyDescent="0.45">
      <c r="B38" s="31" t="s">
        <v>122</v>
      </c>
      <c r="C38" s="31"/>
      <c r="D38" s="54"/>
      <c r="E38" s="54"/>
      <c r="F38" s="54"/>
      <c r="G38" s="54"/>
    </row>
    <row r="39" spans="2:7" s="57" customFormat="1" x14ac:dyDescent="0.45">
      <c r="B39" s="31" t="s">
        <v>123</v>
      </c>
      <c r="C39" s="31"/>
      <c r="D39" s="54"/>
      <c r="E39" s="54"/>
      <c r="F39" s="54"/>
      <c r="G39" s="54"/>
    </row>
    <row r="40" spans="2:7" s="57" customFormat="1" x14ac:dyDescent="0.45">
      <c r="B40" s="31" t="s">
        <v>124</v>
      </c>
      <c r="C40" s="31"/>
      <c r="D40" s="54"/>
      <c r="E40" s="54"/>
      <c r="F40" s="54"/>
      <c r="G40" s="54"/>
    </row>
    <row r="41" spans="2:7" s="57" customFormat="1" x14ac:dyDescent="0.45">
      <c r="B41" s="31" t="s">
        <v>125</v>
      </c>
      <c r="C41" s="31"/>
      <c r="D41" s="54"/>
      <c r="E41" s="54"/>
      <c r="F41" s="54"/>
      <c r="G41" s="54"/>
    </row>
    <row r="42" spans="2:7" s="57" customFormat="1" x14ac:dyDescent="0.45">
      <c r="B42" s="31" t="s">
        <v>126</v>
      </c>
      <c r="C42" s="31"/>
      <c r="D42" s="54"/>
      <c r="E42" s="54"/>
      <c r="F42" s="54"/>
      <c r="G42" s="54"/>
    </row>
    <row r="44" spans="2:7" x14ac:dyDescent="0.45">
      <c r="B44" s="28" t="s">
        <v>127</v>
      </c>
      <c r="C44" s="28"/>
    </row>
    <row r="45" spans="2:7" x14ac:dyDescent="0.45">
      <c r="B45" s="31" t="s">
        <v>128</v>
      </c>
      <c r="C45" s="31"/>
    </row>
    <row r="46" spans="2:7" x14ac:dyDescent="0.45">
      <c r="B46" s="31" t="s">
        <v>129</v>
      </c>
      <c r="C46" s="31"/>
    </row>
    <row r="47" spans="2:7" x14ac:dyDescent="0.45">
      <c r="B47" s="31" t="s">
        <v>130</v>
      </c>
      <c r="C47" s="31"/>
    </row>
    <row r="48" spans="2:7" x14ac:dyDescent="0.45">
      <c r="B48" s="31"/>
      <c r="C48" s="31"/>
    </row>
    <row r="49" spans="2:3" ht="45" x14ac:dyDescent="0.45">
      <c r="B49" s="30" t="s">
        <v>131</v>
      </c>
      <c r="C49" s="30"/>
    </row>
    <row r="51" spans="2:3" ht="30" x14ac:dyDescent="0.45">
      <c r="B51" s="30" t="s">
        <v>132</v>
      </c>
      <c r="C51" s="30"/>
    </row>
  </sheetData>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4776-705C-44E2-8EC4-8E99B24EC7DE}">
  <dimension ref="B1:B145"/>
  <sheetViews>
    <sheetView showGridLines="0" workbookViewId="0"/>
  </sheetViews>
  <sheetFormatPr defaultColWidth="8.77734375" defaultRowHeight="19.2" x14ac:dyDescent="0.45"/>
  <cols>
    <col min="1" max="1" width="8.77734375" style="54"/>
    <col min="2" max="2" width="156.88671875" style="54" customWidth="1"/>
    <col min="3" max="16384" width="8.77734375" style="54"/>
  </cols>
  <sheetData>
    <row r="1" spans="2:2" x14ac:dyDescent="0.45">
      <c r="B1" s="53" t="s">
        <v>133</v>
      </c>
    </row>
    <row r="2" spans="2:2" ht="30" x14ac:dyDescent="0.45">
      <c r="B2" s="30" t="s">
        <v>134</v>
      </c>
    </row>
    <row r="3" spans="2:2" x14ac:dyDescent="0.45">
      <c r="B3" s="28" t="s">
        <v>135</v>
      </c>
    </row>
    <row r="4" spans="2:2" x14ac:dyDescent="0.45">
      <c r="B4" s="28" t="s">
        <v>136</v>
      </c>
    </row>
    <row r="5" spans="2:2" ht="30" x14ac:dyDescent="0.45">
      <c r="B5" s="30" t="s">
        <v>137</v>
      </c>
    </row>
    <row r="6" spans="2:2" x14ac:dyDescent="0.45">
      <c r="B6" s="30" t="s">
        <v>138</v>
      </c>
    </row>
    <row r="8" spans="2:2" ht="30" x14ac:dyDescent="0.45">
      <c r="B8" s="30" t="s">
        <v>139</v>
      </c>
    </row>
    <row r="9" spans="2:2" x14ac:dyDescent="0.45">
      <c r="B9" s="30" t="s">
        <v>140</v>
      </c>
    </row>
    <row r="11" spans="2:2" x14ac:dyDescent="0.45">
      <c r="B11" s="28" t="s">
        <v>141</v>
      </c>
    </row>
    <row r="12" spans="2:2" x14ac:dyDescent="0.45">
      <c r="B12" s="28" t="s">
        <v>91</v>
      </c>
    </row>
    <row r="13" spans="2:2" x14ac:dyDescent="0.45">
      <c r="B13" s="28" t="s">
        <v>142</v>
      </c>
    </row>
    <row r="14" spans="2:2" x14ac:dyDescent="0.45">
      <c r="B14" s="28" t="s">
        <v>143</v>
      </c>
    </row>
    <row r="15" spans="2:2" ht="30" x14ac:dyDescent="0.45">
      <c r="B15" s="30" t="s">
        <v>144</v>
      </c>
    </row>
    <row r="17" spans="2:2" x14ac:dyDescent="0.45">
      <c r="B17" s="28" t="s">
        <v>95</v>
      </c>
    </row>
    <row r="18" spans="2:2" x14ac:dyDescent="0.45">
      <c r="B18" s="31" t="s">
        <v>145</v>
      </c>
    </row>
    <row r="19" spans="2:2" x14ac:dyDescent="0.45">
      <c r="B19" s="31" t="s">
        <v>146</v>
      </c>
    </row>
    <row r="20" spans="2:2" x14ac:dyDescent="0.45">
      <c r="B20" s="31" t="s">
        <v>147</v>
      </c>
    </row>
    <row r="21" spans="2:2" x14ac:dyDescent="0.45">
      <c r="B21" s="31" t="s">
        <v>148</v>
      </c>
    </row>
    <row r="22" spans="2:2" x14ac:dyDescent="0.45">
      <c r="B22" s="31" t="s">
        <v>149</v>
      </c>
    </row>
    <row r="23" spans="2:2" x14ac:dyDescent="0.45">
      <c r="B23" s="31" t="s">
        <v>150</v>
      </c>
    </row>
    <row r="24" spans="2:2" x14ac:dyDescent="0.45">
      <c r="B24" s="31" t="s">
        <v>151</v>
      </c>
    </row>
    <row r="25" spans="2:2" x14ac:dyDescent="0.45">
      <c r="B25" s="31" t="s">
        <v>152</v>
      </c>
    </row>
    <row r="26" spans="2:2" x14ac:dyDescent="0.45">
      <c r="B26" s="31"/>
    </row>
    <row r="27" spans="2:2" x14ac:dyDescent="0.45">
      <c r="B27" s="28" t="s">
        <v>111</v>
      </c>
    </row>
    <row r="28" spans="2:2" x14ac:dyDescent="0.45">
      <c r="B28" s="31" t="s">
        <v>153</v>
      </c>
    </row>
    <row r="29" spans="2:2" x14ac:dyDescent="0.45">
      <c r="B29" s="31" t="s">
        <v>154</v>
      </c>
    </row>
    <row r="30" spans="2:2" x14ac:dyDescent="0.45">
      <c r="B30" s="31" t="s">
        <v>155</v>
      </c>
    </row>
    <row r="31" spans="2:2" x14ac:dyDescent="0.45">
      <c r="B31" s="31" t="s">
        <v>156</v>
      </c>
    </row>
    <row r="32" spans="2:2" x14ac:dyDescent="0.45">
      <c r="B32" s="31" t="s">
        <v>157</v>
      </c>
    </row>
    <row r="33" spans="2:2" x14ac:dyDescent="0.45">
      <c r="B33" s="31" t="s">
        <v>158</v>
      </c>
    </row>
    <row r="34" spans="2:2" x14ac:dyDescent="0.45">
      <c r="B34" s="31"/>
    </row>
    <row r="35" spans="2:2" x14ac:dyDescent="0.45">
      <c r="B35" s="28" t="s">
        <v>159</v>
      </c>
    </row>
    <row r="36" spans="2:2" x14ac:dyDescent="0.45">
      <c r="B36" s="30" t="s">
        <v>160</v>
      </c>
    </row>
    <row r="37" spans="2:2" x14ac:dyDescent="0.45">
      <c r="B37" s="30" t="s">
        <v>161</v>
      </c>
    </row>
    <row r="38" spans="2:2" x14ac:dyDescent="0.45">
      <c r="B38" s="31" t="s">
        <v>162</v>
      </c>
    </row>
    <row r="39" spans="2:2" x14ac:dyDescent="0.45">
      <c r="B39" s="31" t="s">
        <v>163</v>
      </c>
    </row>
    <row r="40" spans="2:2" x14ac:dyDescent="0.45">
      <c r="B40" s="31" t="s">
        <v>164</v>
      </c>
    </row>
    <row r="41" spans="2:2" x14ac:dyDescent="0.45">
      <c r="B41" s="31" t="s">
        <v>165</v>
      </c>
    </row>
    <row r="42" spans="2:2" x14ac:dyDescent="0.45">
      <c r="B42" s="31"/>
    </row>
    <row r="43" spans="2:2" x14ac:dyDescent="0.45">
      <c r="B43" s="28" t="s">
        <v>127</v>
      </c>
    </row>
    <row r="44" spans="2:2" x14ac:dyDescent="0.45">
      <c r="B44" s="28" t="s">
        <v>166</v>
      </c>
    </row>
    <row r="45" spans="2:2" x14ac:dyDescent="0.45">
      <c r="B45" s="31" t="s">
        <v>167</v>
      </c>
    </row>
    <row r="46" spans="2:2" x14ac:dyDescent="0.45">
      <c r="B46" s="31" t="s">
        <v>168</v>
      </c>
    </row>
    <row r="47" spans="2:2" x14ac:dyDescent="0.45">
      <c r="B47" s="31" t="s">
        <v>169</v>
      </c>
    </row>
    <row r="48" spans="2:2" x14ac:dyDescent="0.45">
      <c r="B48" s="31" t="s">
        <v>170</v>
      </c>
    </row>
    <row r="49" spans="2:2" x14ac:dyDescent="0.45">
      <c r="B49" s="31" t="s">
        <v>171</v>
      </c>
    </row>
    <row r="50" spans="2:2" x14ac:dyDescent="0.45">
      <c r="B50" s="31" t="s">
        <v>172</v>
      </c>
    </row>
    <row r="51" spans="2:2" x14ac:dyDescent="0.45">
      <c r="B51" s="31" t="s">
        <v>173</v>
      </c>
    </row>
    <row r="52" spans="2:2" x14ac:dyDescent="0.45">
      <c r="B52" s="31" t="s">
        <v>174</v>
      </c>
    </row>
    <row r="53" spans="2:2" x14ac:dyDescent="0.45">
      <c r="B53" s="31" t="s">
        <v>175</v>
      </c>
    </row>
    <row r="54" spans="2:2" x14ac:dyDescent="0.45">
      <c r="B54" s="31" t="s">
        <v>176</v>
      </c>
    </row>
    <row r="55" spans="2:2" x14ac:dyDescent="0.45">
      <c r="B55" s="31" t="s">
        <v>177</v>
      </c>
    </row>
    <row r="56" spans="2:2" x14ac:dyDescent="0.45">
      <c r="B56" s="31" t="s">
        <v>178</v>
      </c>
    </row>
    <row r="57" spans="2:2" ht="30" x14ac:dyDescent="0.45">
      <c r="B57" s="31" t="s">
        <v>179</v>
      </c>
    </row>
    <row r="58" spans="2:2" x14ac:dyDescent="0.45">
      <c r="B58" s="28" t="s">
        <v>180</v>
      </c>
    </row>
    <row r="59" spans="2:2" x14ac:dyDescent="0.45">
      <c r="B59" s="31" t="s">
        <v>181</v>
      </c>
    </row>
    <row r="60" spans="2:2" x14ac:dyDescent="0.45">
      <c r="B60" s="31" t="s">
        <v>182</v>
      </c>
    </row>
    <row r="61" spans="2:2" x14ac:dyDescent="0.45">
      <c r="B61" s="31" t="s">
        <v>183</v>
      </c>
    </row>
    <row r="62" spans="2:2" x14ac:dyDescent="0.45">
      <c r="B62" s="31" t="s">
        <v>184</v>
      </c>
    </row>
    <row r="63" spans="2:2" x14ac:dyDescent="0.45">
      <c r="B63" s="31"/>
    </row>
    <row r="64" spans="2:2" x14ac:dyDescent="0.45">
      <c r="B64" s="28" t="s">
        <v>185</v>
      </c>
    </row>
    <row r="65" spans="2:2" x14ac:dyDescent="0.45">
      <c r="B65" s="31" t="s">
        <v>186</v>
      </c>
    </row>
    <row r="66" spans="2:2" x14ac:dyDescent="0.45">
      <c r="B66" s="31" t="s">
        <v>187</v>
      </c>
    </row>
    <row r="67" spans="2:2" x14ac:dyDescent="0.45">
      <c r="B67" s="32" t="s">
        <v>188</v>
      </c>
    </row>
    <row r="68" spans="2:2" x14ac:dyDescent="0.45">
      <c r="B68" s="32" t="s">
        <v>189</v>
      </c>
    </row>
    <row r="69" spans="2:2" ht="30" x14ac:dyDescent="0.45">
      <c r="B69" s="28" t="s">
        <v>190</v>
      </c>
    </row>
    <row r="71" spans="2:2" x14ac:dyDescent="0.45">
      <c r="B71" s="28" t="s">
        <v>92</v>
      </c>
    </row>
    <row r="72" spans="2:2" x14ac:dyDescent="0.45">
      <c r="B72" s="28" t="s">
        <v>93</v>
      </c>
    </row>
    <row r="73" spans="2:2" ht="30" x14ac:dyDescent="0.45">
      <c r="B73" s="30" t="s">
        <v>191</v>
      </c>
    </row>
    <row r="74" spans="2:2" x14ac:dyDescent="0.45">
      <c r="B74" s="28" t="s">
        <v>95</v>
      </c>
    </row>
    <row r="75" spans="2:2" x14ac:dyDescent="0.45">
      <c r="B75" s="31" t="s">
        <v>96</v>
      </c>
    </row>
    <row r="76" spans="2:2" x14ac:dyDescent="0.45">
      <c r="B76" s="31" t="s">
        <v>97</v>
      </c>
    </row>
    <row r="77" spans="2:2" x14ac:dyDescent="0.45">
      <c r="B77" s="31" t="s">
        <v>98</v>
      </c>
    </row>
    <row r="78" spans="2:2" x14ac:dyDescent="0.45">
      <c r="B78" s="31" t="s">
        <v>99</v>
      </c>
    </row>
    <row r="79" spans="2:2" x14ac:dyDescent="0.45">
      <c r="B79" s="31" t="s">
        <v>100</v>
      </c>
    </row>
    <row r="80" spans="2:2" x14ac:dyDescent="0.45">
      <c r="B80" s="31" t="s">
        <v>101</v>
      </c>
    </row>
    <row r="81" spans="2:2" x14ac:dyDescent="0.45">
      <c r="B81" s="31" t="s">
        <v>102</v>
      </c>
    </row>
    <row r="82" spans="2:2" x14ac:dyDescent="0.45">
      <c r="B82" s="31" t="s">
        <v>103</v>
      </c>
    </row>
    <row r="83" spans="2:2" x14ac:dyDescent="0.45">
      <c r="B83" s="31" t="s">
        <v>104</v>
      </c>
    </row>
    <row r="84" spans="2:2" x14ac:dyDescent="0.45">
      <c r="B84" s="31" t="s">
        <v>105</v>
      </c>
    </row>
    <row r="85" spans="2:2" x14ac:dyDescent="0.45">
      <c r="B85" s="31" t="s">
        <v>106</v>
      </c>
    </row>
    <row r="86" spans="2:2" x14ac:dyDescent="0.45">
      <c r="B86" s="31" t="s">
        <v>107</v>
      </c>
    </row>
    <row r="87" spans="2:2" x14ac:dyDescent="0.45">
      <c r="B87" s="31" t="s">
        <v>108</v>
      </c>
    </row>
    <row r="88" spans="2:2" x14ac:dyDescent="0.45">
      <c r="B88" s="31" t="s">
        <v>109</v>
      </c>
    </row>
    <row r="89" spans="2:2" x14ac:dyDescent="0.45">
      <c r="B89" s="31" t="s">
        <v>110</v>
      </c>
    </row>
    <row r="91" spans="2:2" x14ac:dyDescent="0.45">
      <c r="B91" s="28" t="s">
        <v>111</v>
      </c>
    </row>
    <row r="92" spans="2:2" x14ac:dyDescent="0.45">
      <c r="B92" s="31" t="s">
        <v>112</v>
      </c>
    </row>
    <row r="93" spans="2:2" x14ac:dyDescent="0.45">
      <c r="B93" s="31" t="s">
        <v>113</v>
      </c>
    </row>
    <row r="94" spans="2:2" x14ac:dyDescent="0.45">
      <c r="B94" s="31" t="s">
        <v>114</v>
      </c>
    </row>
    <row r="95" spans="2:2" x14ac:dyDescent="0.45">
      <c r="B95" s="31" t="s">
        <v>115</v>
      </c>
    </row>
    <row r="96" spans="2:2" x14ac:dyDescent="0.45">
      <c r="B96" s="31" t="s">
        <v>116</v>
      </c>
    </row>
    <row r="97" spans="2:2" x14ac:dyDescent="0.45">
      <c r="B97" s="31" t="s">
        <v>117</v>
      </c>
    </row>
    <row r="98" spans="2:2" x14ac:dyDescent="0.45">
      <c r="B98" s="31" t="s">
        <v>118</v>
      </c>
    </row>
    <row r="99" spans="2:2" x14ac:dyDescent="0.45">
      <c r="B99" s="31" t="s">
        <v>119</v>
      </c>
    </row>
    <row r="100" spans="2:2" x14ac:dyDescent="0.45">
      <c r="B100" s="31" t="s">
        <v>120</v>
      </c>
    </row>
    <row r="101" spans="2:2" x14ac:dyDescent="0.45">
      <c r="B101" s="31" t="s">
        <v>121</v>
      </c>
    </row>
    <row r="102" spans="2:2" x14ac:dyDescent="0.45">
      <c r="B102" s="31" t="s">
        <v>122</v>
      </c>
    </row>
    <row r="103" spans="2:2" x14ac:dyDescent="0.45">
      <c r="B103" s="31" t="s">
        <v>123</v>
      </c>
    </row>
    <row r="104" spans="2:2" x14ac:dyDescent="0.45">
      <c r="B104" s="31" t="s">
        <v>124</v>
      </c>
    </row>
    <row r="105" spans="2:2" x14ac:dyDescent="0.45">
      <c r="B105" s="31" t="s">
        <v>125</v>
      </c>
    </row>
    <row r="106" spans="2:2" x14ac:dyDescent="0.45">
      <c r="B106" s="31" t="s">
        <v>126</v>
      </c>
    </row>
    <row r="108" spans="2:2" x14ac:dyDescent="0.45">
      <c r="B108" s="28" t="s">
        <v>127</v>
      </c>
    </row>
    <row r="109" spans="2:2" x14ac:dyDescent="0.45">
      <c r="B109" s="31" t="s">
        <v>128</v>
      </c>
    </row>
    <row r="110" spans="2:2" x14ac:dyDescent="0.45">
      <c r="B110" s="31" t="s">
        <v>129</v>
      </c>
    </row>
    <row r="111" spans="2:2" x14ac:dyDescent="0.45">
      <c r="B111" s="31" t="s">
        <v>130</v>
      </c>
    </row>
    <row r="112" spans="2:2" x14ac:dyDescent="0.45">
      <c r="B112" s="31"/>
    </row>
    <row r="113" spans="2:2" ht="30" x14ac:dyDescent="0.45">
      <c r="B113" s="30" t="s">
        <v>192</v>
      </c>
    </row>
    <row r="114" spans="2:2" x14ac:dyDescent="0.45">
      <c r="B114" s="30" t="s">
        <v>193</v>
      </c>
    </row>
    <row r="116" spans="2:2" x14ac:dyDescent="0.45">
      <c r="B116" s="28" t="s">
        <v>194</v>
      </c>
    </row>
    <row r="117" spans="2:2" x14ac:dyDescent="0.45">
      <c r="B117" s="28" t="s">
        <v>195</v>
      </c>
    </row>
    <row r="118" spans="2:2" ht="45" x14ac:dyDescent="0.45">
      <c r="B118" s="30" t="s">
        <v>196</v>
      </c>
    </row>
    <row r="119" spans="2:2" x14ac:dyDescent="0.45">
      <c r="B119" s="31" t="s">
        <v>197</v>
      </c>
    </row>
    <row r="120" spans="2:2" x14ac:dyDescent="0.45">
      <c r="B120" s="31" t="s">
        <v>198</v>
      </c>
    </row>
    <row r="121" spans="2:2" ht="30" x14ac:dyDescent="0.45">
      <c r="B121" s="31" t="s">
        <v>199</v>
      </c>
    </row>
    <row r="122" spans="2:2" x14ac:dyDescent="0.45">
      <c r="B122" s="31" t="s">
        <v>200</v>
      </c>
    </row>
    <row r="123" spans="2:2" ht="30" x14ac:dyDescent="0.45">
      <c r="B123" s="31" t="s">
        <v>201</v>
      </c>
    </row>
    <row r="124" spans="2:2" ht="30" x14ac:dyDescent="0.45">
      <c r="B124" s="30" t="s">
        <v>202</v>
      </c>
    </row>
    <row r="126" spans="2:2" x14ac:dyDescent="0.45">
      <c r="B126" s="28" t="s">
        <v>203</v>
      </c>
    </row>
    <row r="127" spans="2:2" x14ac:dyDescent="0.45">
      <c r="B127" s="28" t="s">
        <v>204</v>
      </c>
    </row>
    <row r="128" spans="2:2" ht="45" x14ac:dyDescent="0.45">
      <c r="B128" s="30" t="s">
        <v>205</v>
      </c>
    </row>
    <row r="129" spans="2:2" x14ac:dyDescent="0.45">
      <c r="B129" s="30" t="s">
        <v>206</v>
      </c>
    </row>
    <row r="131" spans="2:2" x14ac:dyDescent="0.45">
      <c r="B131" s="30" t="s">
        <v>207</v>
      </c>
    </row>
    <row r="132" spans="2:2" x14ac:dyDescent="0.45">
      <c r="B132" s="30" t="s">
        <v>208</v>
      </c>
    </row>
    <row r="134" spans="2:2" x14ac:dyDescent="0.45">
      <c r="B134" s="30" t="s">
        <v>209</v>
      </c>
    </row>
    <row r="136" spans="2:2" x14ac:dyDescent="0.45">
      <c r="B136" s="30" t="s">
        <v>210</v>
      </c>
    </row>
    <row r="137" spans="2:2" x14ac:dyDescent="0.45">
      <c r="B137" s="30" t="s">
        <v>211</v>
      </c>
    </row>
    <row r="138" spans="2:2" x14ac:dyDescent="0.45">
      <c r="B138" s="30" t="s">
        <v>212</v>
      </c>
    </row>
    <row r="139" spans="2:2" x14ac:dyDescent="0.45">
      <c r="B139" s="30" t="s">
        <v>213</v>
      </c>
    </row>
    <row r="141" spans="2:2" ht="30" x14ac:dyDescent="0.45">
      <c r="B141" s="30" t="s">
        <v>214</v>
      </c>
    </row>
    <row r="143" spans="2:2" x14ac:dyDescent="0.45">
      <c r="B143" s="28" t="s">
        <v>215</v>
      </c>
    </row>
    <row r="144" spans="2:2" x14ac:dyDescent="0.45">
      <c r="B144" s="28" t="s">
        <v>216</v>
      </c>
    </row>
    <row r="145" spans="2:2" x14ac:dyDescent="0.45">
      <c r="B145" s="28" t="s">
        <v>217</v>
      </c>
    </row>
  </sheetData>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BCCE4-BA1B-4898-AE8E-E8DD0DAF0B74}">
  <dimension ref="B1:B241"/>
  <sheetViews>
    <sheetView showGridLines="0" zoomScale="110" zoomScaleNormal="110" workbookViewId="0">
      <selection activeCell="F1" sqref="F1"/>
    </sheetView>
  </sheetViews>
  <sheetFormatPr defaultColWidth="8.77734375" defaultRowHeight="19.2" x14ac:dyDescent="0.45"/>
  <cols>
    <col min="1" max="1" width="8.77734375" style="54"/>
    <col min="2" max="2" width="120.44140625" style="54" customWidth="1"/>
    <col min="3" max="16384" width="8.77734375" style="54"/>
  </cols>
  <sheetData>
    <row r="1" spans="2:2" x14ac:dyDescent="0.45">
      <c r="B1" s="53" t="s">
        <v>218</v>
      </c>
    </row>
    <row r="2" spans="2:2" ht="30" x14ac:dyDescent="0.45">
      <c r="B2" s="30" t="s">
        <v>219</v>
      </c>
    </row>
    <row r="4" spans="2:2" x14ac:dyDescent="0.45">
      <c r="B4" s="28" t="s">
        <v>135</v>
      </c>
    </row>
    <row r="5" spans="2:2" x14ac:dyDescent="0.45">
      <c r="B5" s="28" t="s">
        <v>136</v>
      </c>
    </row>
    <row r="6" spans="2:2" ht="30" x14ac:dyDescent="0.45">
      <c r="B6" s="30" t="s">
        <v>220</v>
      </c>
    </row>
    <row r="8" spans="2:2" ht="30" x14ac:dyDescent="0.45">
      <c r="B8" s="30" t="s">
        <v>221</v>
      </c>
    </row>
    <row r="10" spans="2:2" x14ac:dyDescent="0.45">
      <c r="B10" s="28" t="s">
        <v>141</v>
      </c>
    </row>
    <row r="11" spans="2:2" x14ac:dyDescent="0.45">
      <c r="B11" s="28" t="s">
        <v>222</v>
      </c>
    </row>
    <row r="12" spans="2:2" ht="30" x14ac:dyDescent="0.45">
      <c r="B12" s="30" t="s">
        <v>223</v>
      </c>
    </row>
    <row r="14" spans="2:2" x14ac:dyDescent="0.45">
      <c r="B14" s="30" t="s">
        <v>224</v>
      </c>
    </row>
    <row r="16" spans="2:2" x14ac:dyDescent="0.45">
      <c r="B16" s="30" t="s">
        <v>225</v>
      </c>
    </row>
    <row r="18" spans="2:2" x14ac:dyDescent="0.45">
      <c r="B18" s="30" t="s">
        <v>226</v>
      </c>
    </row>
    <row r="19" spans="2:2" ht="30" x14ac:dyDescent="0.45">
      <c r="B19" s="31" t="s">
        <v>227</v>
      </c>
    </row>
    <row r="20" spans="2:2" ht="30" x14ac:dyDescent="0.45">
      <c r="B20" s="31" t="s">
        <v>228</v>
      </c>
    </row>
    <row r="21" spans="2:2" ht="30" x14ac:dyDescent="0.45">
      <c r="B21" s="31" t="s">
        <v>229</v>
      </c>
    </row>
    <row r="23" spans="2:2" ht="30" x14ac:dyDescent="0.45">
      <c r="B23" s="30" t="s">
        <v>230</v>
      </c>
    </row>
    <row r="25" spans="2:2" x14ac:dyDescent="0.45">
      <c r="B25" s="31" t="s">
        <v>231</v>
      </c>
    </row>
    <row r="26" spans="2:2" x14ac:dyDescent="0.45">
      <c r="B26" s="55"/>
    </row>
    <row r="27" spans="2:2" x14ac:dyDescent="0.45">
      <c r="B27" s="31" t="s">
        <v>232</v>
      </c>
    </row>
    <row r="28" spans="2:2" x14ac:dyDescent="0.45">
      <c r="B28" s="55"/>
    </row>
    <row r="29" spans="2:2" x14ac:dyDescent="0.45">
      <c r="B29" s="31" t="s">
        <v>233</v>
      </c>
    </row>
    <row r="31" spans="2:2" ht="30" x14ac:dyDescent="0.45">
      <c r="B31" s="30" t="s">
        <v>234</v>
      </c>
    </row>
    <row r="32" spans="2:2" x14ac:dyDescent="0.45">
      <c r="B32" s="30" t="s">
        <v>235</v>
      </c>
    </row>
    <row r="33" spans="2:2" x14ac:dyDescent="0.45">
      <c r="B33" s="30" t="s">
        <v>236</v>
      </c>
    </row>
    <row r="34" spans="2:2" x14ac:dyDescent="0.45">
      <c r="B34" s="31" t="s">
        <v>237</v>
      </c>
    </row>
    <row r="35" spans="2:2" x14ac:dyDescent="0.45">
      <c r="B35" s="31" t="s">
        <v>238</v>
      </c>
    </row>
    <row r="36" spans="2:2" x14ac:dyDescent="0.45">
      <c r="B36" s="31" t="s">
        <v>239</v>
      </c>
    </row>
    <row r="37" spans="2:2" ht="30" x14ac:dyDescent="0.45">
      <c r="B37" s="31" t="s">
        <v>240</v>
      </c>
    </row>
    <row r="39" spans="2:2" x14ac:dyDescent="0.45">
      <c r="B39" s="28" t="s">
        <v>194</v>
      </c>
    </row>
    <row r="40" spans="2:2" x14ac:dyDescent="0.45">
      <c r="B40" s="28" t="s">
        <v>241</v>
      </c>
    </row>
    <row r="41" spans="2:2" x14ac:dyDescent="0.45">
      <c r="B41" s="28" t="s">
        <v>142</v>
      </c>
    </row>
    <row r="42" spans="2:2" x14ac:dyDescent="0.45">
      <c r="B42" s="28" t="s">
        <v>242</v>
      </c>
    </row>
    <row r="43" spans="2:2" ht="30" x14ac:dyDescent="0.45">
      <c r="B43" s="30" t="s">
        <v>243</v>
      </c>
    </row>
    <row r="45" spans="2:2" ht="30" x14ac:dyDescent="0.45">
      <c r="B45" s="30" t="s">
        <v>244</v>
      </c>
    </row>
    <row r="46" spans="2:2" x14ac:dyDescent="0.45">
      <c r="B46" s="30" t="s">
        <v>245</v>
      </c>
    </row>
    <row r="47" spans="2:2" ht="30" x14ac:dyDescent="0.45">
      <c r="B47" s="30" t="s">
        <v>246</v>
      </c>
    </row>
    <row r="48" spans="2:2" ht="30" x14ac:dyDescent="0.45">
      <c r="B48" s="30" t="s">
        <v>247</v>
      </c>
    </row>
    <row r="50" spans="2:2" ht="30" x14ac:dyDescent="0.45">
      <c r="B50" s="30" t="s">
        <v>248</v>
      </c>
    </row>
    <row r="51" spans="2:2" ht="30" x14ac:dyDescent="0.45">
      <c r="B51" s="30" t="s">
        <v>249</v>
      </c>
    </row>
    <row r="53" spans="2:2" ht="30" x14ac:dyDescent="0.45">
      <c r="B53" s="30" t="s">
        <v>250</v>
      </c>
    </row>
    <row r="54" spans="2:2" x14ac:dyDescent="0.45">
      <c r="B54" s="30" t="s">
        <v>251</v>
      </c>
    </row>
    <row r="55" spans="2:2" ht="30" x14ac:dyDescent="0.45">
      <c r="B55" s="31" t="s">
        <v>252</v>
      </c>
    </row>
    <row r="56" spans="2:2" x14ac:dyDescent="0.45">
      <c r="B56" s="31" t="s">
        <v>253</v>
      </c>
    </row>
    <row r="57" spans="2:2" x14ac:dyDescent="0.45">
      <c r="B57" s="31" t="s">
        <v>254</v>
      </c>
    </row>
    <row r="58" spans="2:2" ht="30" x14ac:dyDescent="0.45">
      <c r="B58" s="30" t="s">
        <v>255</v>
      </c>
    </row>
    <row r="60" spans="2:2" x14ac:dyDescent="0.45">
      <c r="B60" s="28" t="s">
        <v>92</v>
      </c>
    </row>
    <row r="61" spans="2:2" x14ac:dyDescent="0.45">
      <c r="B61" s="28" t="s">
        <v>256</v>
      </c>
    </row>
    <row r="62" spans="2:2" ht="30" x14ac:dyDescent="0.45">
      <c r="B62" s="30" t="s">
        <v>257</v>
      </c>
    </row>
    <row r="63" spans="2:2" x14ac:dyDescent="0.45">
      <c r="B63" s="30" t="s">
        <v>258</v>
      </c>
    </row>
    <row r="64" spans="2:2" x14ac:dyDescent="0.45">
      <c r="B64" s="31" t="s">
        <v>259</v>
      </c>
    </row>
    <row r="65" spans="2:2" x14ac:dyDescent="0.45">
      <c r="B65" s="31" t="s">
        <v>260</v>
      </c>
    </row>
    <row r="66" spans="2:2" x14ac:dyDescent="0.45">
      <c r="B66" s="30" t="s">
        <v>261</v>
      </c>
    </row>
    <row r="67" spans="2:2" ht="30" x14ac:dyDescent="0.45">
      <c r="B67" s="30" t="s">
        <v>262</v>
      </c>
    </row>
    <row r="68" spans="2:2" ht="45" x14ac:dyDescent="0.45">
      <c r="B68" s="30" t="s">
        <v>263</v>
      </c>
    </row>
    <row r="69" spans="2:2" ht="45" x14ac:dyDescent="0.45">
      <c r="B69" s="30" t="s">
        <v>264</v>
      </c>
    </row>
    <row r="71" spans="2:2" x14ac:dyDescent="0.45">
      <c r="B71" s="28" t="s">
        <v>265</v>
      </c>
    </row>
    <row r="72" spans="2:2" x14ac:dyDescent="0.45">
      <c r="B72" s="28" t="s">
        <v>266</v>
      </c>
    </row>
    <row r="73" spans="2:2" ht="30" x14ac:dyDescent="0.45">
      <c r="B73" s="30" t="s">
        <v>267</v>
      </c>
    </row>
    <row r="74" spans="2:2" x14ac:dyDescent="0.45">
      <c r="B74" s="30" t="s">
        <v>268</v>
      </c>
    </row>
    <row r="75" spans="2:2" x14ac:dyDescent="0.45">
      <c r="B75" s="31" t="s">
        <v>269</v>
      </c>
    </row>
    <row r="76" spans="2:2" x14ac:dyDescent="0.45">
      <c r="B76" s="31" t="s">
        <v>270</v>
      </c>
    </row>
    <row r="77" spans="2:2" x14ac:dyDescent="0.45">
      <c r="B77" s="31" t="s">
        <v>271</v>
      </c>
    </row>
    <row r="78" spans="2:2" x14ac:dyDescent="0.45">
      <c r="B78" s="31" t="s">
        <v>272</v>
      </c>
    </row>
    <row r="79" spans="2:2" ht="30" x14ac:dyDescent="0.45">
      <c r="B79" s="30" t="s">
        <v>273</v>
      </c>
    </row>
    <row r="80" spans="2:2" x14ac:dyDescent="0.45">
      <c r="B80" s="30" t="s">
        <v>274</v>
      </c>
    </row>
    <row r="81" spans="2:2" x14ac:dyDescent="0.45">
      <c r="B81" s="33" t="s">
        <v>275</v>
      </c>
    </row>
    <row r="82" spans="2:2" x14ac:dyDescent="0.45">
      <c r="B82" s="33" t="s">
        <v>276</v>
      </c>
    </row>
    <row r="83" spans="2:2" x14ac:dyDescent="0.45">
      <c r="B83" s="31" t="s">
        <v>277</v>
      </c>
    </row>
    <row r="84" spans="2:2" x14ac:dyDescent="0.45">
      <c r="B84" s="32" t="s">
        <v>278</v>
      </c>
    </row>
    <row r="85" spans="2:2" x14ac:dyDescent="0.45">
      <c r="B85" s="32" t="s">
        <v>279</v>
      </c>
    </row>
    <row r="86" spans="2:2" x14ac:dyDescent="0.45">
      <c r="B86" s="32" t="s">
        <v>280</v>
      </c>
    </row>
    <row r="87" spans="2:2" ht="30" x14ac:dyDescent="0.45">
      <c r="B87" s="30" t="s">
        <v>281</v>
      </c>
    </row>
    <row r="88" spans="2:2" x14ac:dyDescent="0.45">
      <c r="B88" s="30" t="s">
        <v>282</v>
      </c>
    </row>
    <row r="89" spans="2:2" x14ac:dyDescent="0.45">
      <c r="B89" s="31" t="s">
        <v>283</v>
      </c>
    </row>
    <row r="90" spans="2:2" x14ac:dyDescent="0.45">
      <c r="B90" s="33" t="s">
        <v>284</v>
      </c>
    </row>
    <row r="91" spans="2:2" x14ac:dyDescent="0.45">
      <c r="B91" s="30" t="s">
        <v>285</v>
      </c>
    </row>
    <row r="92" spans="2:2" ht="30" x14ac:dyDescent="0.45">
      <c r="B92" s="30" t="s">
        <v>286</v>
      </c>
    </row>
    <row r="93" spans="2:2" x14ac:dyDescent="0.45">
      <c r="B93" s="30" t="s">
        <v>287</v>
      </c>
    </row>
    <row r="95" spans="2:2" x14ac:dyDescent="0.45">
      <c r="B95" s="28" t="s">
        <v>203</v>
      </c>
    </row>
    <row r="96" spans="2:2" x14ac:dyDescent="0.45">
      <c r="B96" s="28" t="s">
        <v>288</v>
      </c>
    </row>
    <row r="97" spans="2:2" ht="30" x14ac:dyDescent="0.45">
      <c r="B97" s="30" t="s">
        <v>289</v>
      </c>
    </row>
    <row r="98" spans="2:2" x14ac:dyDescent="0.45">
      <c r="B98" s="31" t="s">
        <v>290</v>
      </c>
    </row>
    <row r="99" spans="2:2" x14ac:dyDescent="0.45">
      <c r="B99" s="31" t="s">
        <v>291</v>
      </c>
    </row>
    <row r="101" spans="2:2" x14ac:dyDescent="0.45">
      <c r="B101" s="30" t="s">
        <v>142</v>
      </c>
    </row>
    <row r="102" spans="2:2" x14ac:dyDescent="0.45">
      <c r="B102" s="30" t="s">
        <v>292</v>
      </c>
    </row>
    <row r="103" spans="2:2" x14ac:dyDescent="0.45">
      <c r="B103" s="30" t="s">
        <v>293</v>
      </c>
    </row>
    <row r="104" spans="2:2" ht="45" x14ac:dyDescent="0.45">
      <c r="B104" s="31" t="s">
        <v>294</v>
      </c>
    </row>
    <row r="105" spans="2:2" ht="45" x14ac:dyDescent="0.45">
      <c r="B105" s="31" t="s">
        <v>295</v>
      </c>
    </row>
    <row r="106" spans="2:2" ht="45" x14ac:dyDescent="0.45">
      <c r="B106" s="30" t="s">
        <v>296</v>
      </c>
    </row>
    <row r="107" spans="2:2" ht="30" x14ac:dyDescent="0.45">
      <c r="B107" s="30" t="s">
        <v>297</v>
      </c>
    </row>
    <row r="109" spans="2:2" x14ac:dyDescent="0.45">
      <c r="B109" s="28" t="s">
        <v>92</v>
      </c>
    </row>
    <row r="110" spans="2:2" x14ac:dyDescent="0.45">
      <c r="B110" s="28" t="s">
        <v>298</v>
      </c>
    </row>
    <row r="111" spans="2:2" x14ac:dyDescent="0.45">
      <c r="B111" s="30" t="s">
        <v>299</v>
      </c>
    </row>
    <row r="112" spans="2:2" x14ac:dyDescent="0.45">
      <c r="B112" s="28" t="s">
        <v>300</v>
      </c>
    </row>
    <row r="113" spans="2:2" ht="30" x14ac:dyDescent="0.45">
      <c r="B113" s="31" t="s">
        <v>301</v>
      </c>
    </row>
    <row r="114" spans="2:2" x14ac:dyDescent="0.45">
      <c r="B114" s="31" t="s">
        <v>302</v>
      </c>
    </row>
    <row r="115" spans="2:2" ht="30" x14ac:dyDescent="0.45">
      <c r="B115" s="30" t="s">
        <v>303</v>
      </c>
    </row>
    <row r="116" spans="2:2" ht="30" x14ac:dyDescent="0.45">
      <c r="B116" s="30" t="s">
        <v>304</v>
      </c>
    </row>
    <row r="117" spans="2:2" x14ac:dyDescent="0.45">
      <c r="B117" s="30" t="s">
        <v>305</v>
      </c>
    </row>
    <row r="118" spans="2:2" x14ac:dyDescent="0.45">
      <c r="B118" s="30" t="s">
        <v>306</v>
      </c>
    </row>
    <row r="119" spans="2:2" x14ac:dyDescent="0.45">
      <c r="B119" s="34" t="s">
        <v>307</v>
      </c>
    </row>
    <row r="120" spans="2:2" x14ac:dyDescent="0.45">
      <c r="B120" s="34" t="s">
        <v>308</v>
      </c>
    </row>
    <row r="121" spans="2:2" x14ac:dyDescent="0.45">
      <c r="B121" s="34" t="s">
        <v>309</v>
      </c>
    </row>
    <row r="122" spans="2:2" x14ac:dyDescent="0.45">
      <c r="B122" s="34" t="s">
        <v>310</v>
      </c>
    </row>
    <row r="123" spans="2:2" x14ac:dyDescent="0.45">
      <c r="B123" s="28" t="s">
        <v>311</v>
      </c>
    </row>
    <row r="124" spans="2:2" x14ac:dyDescent="0.45">
      <c r="B124" s="31" t="s">
        <v>312</v>
      </c>
    </row>
    <row r="125" spans="2:2" x14ac:dyDescent="0.45">
      <c r="B125" s="31" t="s">
        <v>313</v>
      </c>
    </row>
    <row r="126" spans="2:2" x14ac:dyDescent="0.45">
      <c r="B126" s="28" t="s">
        <v>314</v>
      </c>
    </row>
    <row r="127" spans="2:2" x14ac:dyDescent="0.45">
      <c r="B127" s="31" t="s">
        <v>315</v>
      </c>
    </row>
    <row r="128" spans="2:2" x14ac:dyDescent="0.45">
      <c r="B128" s="31" t="s">
        <v>316</v>
      </c>
    </row>
    <row r="129" spans="2:2" x14ac:dyDescent="0.45">
      <c r="B129" s="31" t="s">
        <v>317</v>
      </c>
    </row>
    <row r="130" spans="2:2" x14ac:dyDescent="0.45">
      <c r="B130" s="31" t="s">
        <v>318</v>
      </c>
    </row>
    <row r="131" spans="2:2" ht="30" x14ac:dyDescent="0.45">
      <c r="B131" s="30" t="s">
        <v>319</v>
      </c>
    </row>
    <row r="132" spans="2:2" x14ac:dyDescent="0.45">
      <c r="B132" s="28" t="s">
        <v>265</v>
      </c>
    </row>
    <row r="133" spans="2:2" x14ac:dyDescent="0.45">
      <c r="B133" s="28" t="s">
        <v>320</v>
      </c>
    </row>
    <row r="134" spans="2:2" ht="60" x14ac:dyDescent="0.45">
      <c r="B134" s="30" t="s">
        <v>321</v>
      </c>
    </row>
    <row r="135" spans="2:2" ht="45" x14ac:dyDescent="0.45">
      <c r="B135" s="30" t="s">
        <v>322</v>
      </c>
    </row>
    <row r="136" spans="2:2" ht="45" x14ac:dyDescent="0.45">
      <c r="B136" s="30" t="s">
        <v>323</v>
      </c>
    </row>
    <row r="138" spans="2:2" x14ac:dyDescent="0.45">
      <c r="B138" s="28" t="s">
        <v>215</v>
      </c>
    </row>
    <row r="139" spans="2:2" x14ac:dyDescent="0.45">
      <c r="B139" s="28" t="s">
        <v>324</v>
      </c>
    </row>
    <row r="140" spans="2:2" ht="45" x14ac:dyDescent="0.45">
      <c r="B140" s="30" t="s">
        <v>325</v>
      </c>
    </row>
    <row r="141" spans="2:2" ht="30" x14ac:dyDescent="0.45">
      <c r="B141" s="30" t="s">
        <v>326</v>
      </c>
    </row>
    <row r="142" spans="2:2" ht="30" x14ac:dyDescent="0.45">
      <c r="B142" s="30" t="s">
        <v>327</v>
      </c>
    </row>
    <row r="143" spans="2:2" x14ac:dyDescent="0.45">
      <c r="B143" s="30" t="s">
        <v>328</v>
      </c>
    </row>
    <row r="144" spans="2:2" x14ac:dyDescent="0.45">
      <c r="B144" s="30" t="s">
        <v>329</v>
      </c>
    </row>
    <row r="145" spans="2:2" x14ac:dyDescent="0.45">
      <c r="B145" s="30" t="s">
        <v>330</v>
      </c>
    </row>
    <row r="146" spans="2:2" ht="30" x14ac:dyDescent="0.45">
      <c r="B146" s="30" t="s">
        <v>331</v>
      </c>
    </row>
    <row r="147" spans="2:2" ht="30" x14ac:dyDescent="0.45">
      <c r="B147" s="30" t="s">
        <v>332</v>
      </c>
    </row>
    <row r="149" spans="2:2" x14ac:dyDescent="0.45">
      <c r="B149" s="28" t="s">
        <v>333</v>
      </c>
    </row>
    <row r="150" spans="2:2" x14ac:dyDescent="0.45">
      <c r="B150" s="28" t="s">
        <v>216</v>
      </c>
    </row>
    <row r="151" spans="2:2" ht="30" x14ac:dyDescent="0.45">
      <c r="B151" s="30" t="s">
        <v>334</v>
      </c>
    </row>
    <row r="153" spans="2:2" x14ac:dyDescent="0.45">
      <c r="B153" s="35" t="s">
        <v>335</v>
      </c>
    </row>
    <row r="155" spans="2:2" x14ac:dyDescent="0.45">
      <c r="B155" s="35" t="s">
        <v>336</v>
      </c>
    </row>
    <row r="157" spans="2:2" x14ac:dyDescent="0.45">
      <c r="B157" s="35" t="s">
        <v>337</v>
      </c>
    </row>
    <row r="159" spans="2:2" x14ac:dyDescent="0.45">
      <c r="B159" s="35" t="s">
        <v>338</v>
      </c>
    </row>
    <row r="161" spans="2:2" ht="30" x14ac:dyDescent="0.45">
      <c r="B161" s="30" t="s">
        <v>339</v>
      </c>
    </row>
    <row r="163" spans="2:2" ht="45" x14ac:dyDescent="0.45">
      <c r="B163" s="35" t="s">
        <v>340</v>
      </c>
    </row>
    <row r="165" spans="2:2" ht="30" x14ac:dyDescent="0.45">
      <c r="B165" s="30" t="s">
        <v>341</v>
      </c>
    </row>
    <row r="167" spans="2:2" x14ac:dyDescent="0.45">
      <c r="B167" s="35" t="s">
        <v>342</v>
      </c>
    </row>
    <row r="169" spans="2:2" ht="30" x14ac:dyDescent="0.45">
      <c r="B169" s="30" t="s">
        <v>343</v>
      </c>
    </row>
    <row r="171" spans="2:2" x14ac:dyDescent="0.45">
      <c r="B171" s="35" t="s">
        <v>344</v>
      </c>
    </row>
    <row r="173" spans="2:2" x14ac:dyDescent="0.45">
      <c r="B173" s="35" t="s">
        <v>345</v>
      </c>
    </row>
    <row r="175" spans="2:2" ht="45" x14ac:dyDescent="0.45">
      <c r="B175" s="35" t="s">
        <v>346</v>
      </c>
    </row>
    <row r="177" spans="2:2" x14ac:dyDescent="0.45">
      <c r="B177" s="30" t="s">
        <v>347</v>
      </c>
    </row>
    <row r="179" spans="2:2" x14ac:dyDescent="0.45">
      <c r="B179" s="30" t="s">
        <v>348</v>
      </c>
    </row>
    <row r="181" spans="2:2" x14ac:dyDescent="0.45">
      <c r="B181" s="30" t="s">
        <v>349</v>
      </c>
    </row>
    <row r="183" spans="2:2" ht="30" x14ac:dyDescent="0.45">
      <c r="B183" s="30" t="s">
        <v>350</v>
      </c>
    </row>
    <row r="185" spans="2:2" x14ac:dyDescent="0.45">
      <c r="B185" s="30" t="s">
        <v>351</v>
      </c>
    </row>
    <row r="187" spans="2:2" x14ac:dyDescent="0.45">
      <c r="B187" s="30" t="s">
        <v>352</v>
      </c>
    </row>
    <row r="189" spans="2:2" ht="30" x14ac:dyDescent="0.45">
      <c r="B189" s="30" t="s">
        <v>353</v>
      </c>
    </row>
    <row r="191" spans="2:2" ht="30" x14ac:dyDescent="0.45">
      <c r="B191" s="30" t="s">
        <v>354</v>
      </c>
    </row>
    <row r="193" spans="2:2" x14ac:dyDescent="0.45">
      <c r="B193" s="30" t="s">
        <v>355</v>
      </c>
    </row>
    <row r="195" spans="2:2" x14ac:dyDescent="0.45">
      <c r="B195" s="30" t="s">
        <v>356</v>
      </c>
    </row>
    <row r="197" spans="2:2" x14ac:dyDescent="0.45">
      <c r="B197" s="30" t="s">
        <v>357</v>
      </c>
    </row>
    <row r="199" spans="2:2" x14ac:dyDescent="0.45">
      <c r="B199" s="30" t="s">
        <v>358</v>
      </c>
    </row>
    <row r="201" spans="2:2" x14ac:dyDescent="0.45">
      <c r="B201" s="30" t="s">
        <v>359</v>
      </c>
    </row>
    <row r="203" spans="2:2" x14ac:dyDescent="0.45">
      <c r="B203" s="30" t="s">
        <v>360</v>
      </c>
    </row>
    <row r="205" spans="2:2" x14ac:dyDescent="0.45">
      <c r="B205" s="30" t="s">
        <v>361</v>
      </c>
    </row>
    <row r="207" spans="2:2" ht="30" x14ac:dyDescent="0.45">
      <c r="B207" s="30" t="s">
        <v>362</v>
      </c>
    </row>
    <row r="209" spans="2:2" x14ac:dyDescent="0.45">
      <c r="B209" s="30" t="s">
        <v>363</v>
      </c>
    </row>
    <row r="211" spans="2:2" x14ac:dyDescent="0.45">
      <c r="B211" s="30" t="s">
        <v>364</v>
      </c>
    </row>
    <row r="213" spans="2:2" ht="30" x14ac:dyDescent="0.45">
      <c r="B213" s="30" t="s">
        <v>365</v>
      </c>
    </row>
    <row r="215" spans="2:2" x14ac:dyDescent="0.45">
      <c r="B215" s="30" t="s">
        <v>366</v>
      </c>
    </row>
    <row r="217" spans="2:2" x14ac:dyDescent="0.45">
      <c r="B217" s="30" t="s">
        <v>367</v>
      </c>
    </row>
    <row r="219" spans="2:2" x14ac:dyDescent="0.45">
      <c r="B219" s="30" t="s">
        <v>368</v>
      </c>
    </row>
    <row r="221" spans="2:2" x14ac:dyDescent="0.45">
      <c r="B221" s="30" t="s">
        <v>369</v>
      </c>
    </row>
    <row r="223" spans="2:2" x14ac:dyDescent="0.45">
      <c r="B223" s="30" t="s">
        <v>370</v>
      </c>
    </row>
    <row r="225" spans="2:2" x14ac:dyDescent="0.45">
      <c r="B225" s="30" t="s">
        <v>371</v>
      </c>
    </row>
    <row r="227" spans="2:2" ht="45" x14ac:dyDescent="0.45">
      <c r="B227" s="30" t="s">
        <v>372</v>
      </c>
    </row>
    <row r="229" spans="2:2" x14ac:dyDescent="0.45">
      <c r="B229" s="30" t="s">
        <v>373</v>
      </c>
    </row>
    <row r="231" spans="2:2" ht="30" x14ac:dyDescent="0.45">
      <c r="B231" s="30" t="s">
        <v>374</v>
      </c>
    </row>
    <row r="233" spans="2:2" x14ac:dyDescent="0.45">
      <c r="B233" s="30" t="s">
        <v>375</v>
      </c>
    </row>
    <row r="235" spans="2:2" x14ac:dyDescent="0.45">
      <c r="B235" s="30" t="s">
        <v>376</v>
      </c>
    </row>
    <row r="237" spans="2:2" x14ac:dyDescent="0.45">
      <c r="B237" s="30" t="s">
        <v>377</v>
      </c>
    </row>
    <row r="239" spans="2:2" ht="45" x14ac:dyDescent="0.45">
      <c r="B239" s="30" t="s">
        <v>378</v>
      </c>
    </row>
    <row r="241" spans="2:2" x14ac:dyDescent="0.45">
      <c r="B241" s="30" t="s">
        <v>379</v>
      </c>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Cálculo de Capital</vt:lpstr>
      <vt:lpstr>Atividades Operacionais</vt:lpstr>
      <vt:lpstr>Atividades de Investimento</vt:lpstr>
      <vt:lpstr>Atividades de Captação</vt:lpstr>
      <vt:lpstr>Norma_Atividades Objeto Social</vt:lpstr>
      <vt:lpstr>Norma_Res.BCB 517</vt:lpstr>
      <vt:lpstr>Norma_Res Conjunta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Bispo</dc:creator>
  <cp:lastModifiedBy>Felipe Braz</cp:lastModifiedBy>
  <dcterms:created xsi:type="dcterms:W3CDTF">2025-11-04T22:18:05Z</dcterms:created>
  <dcterms:modified xsi:type="dcterms:W3CDTF">2025-11-24T18:52:23Z</dcterms:modified>
</cp:coreProperties>
</file>